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D:\PROCESOS ZIPAQUIRA\7. PROCESO DE TALENTO HUMANO\NOMINA\"/>
    </mc:Choice>
  </mc:AlternateContent>
  <bookViews>
    <workbookView xWindow="-120" yWindow="-120" windowWidth="20730" windowHeight="11160"/>
  </bookViews>
  <sheets>
    <sheet name="NOMINA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1" l="1"/>
  <c r="P8" i="1"/>
  <c r="F11" i="1"/>
  <c r="P11" i="1"/>
  <c r="C24" i="1"/>
  <c r="F13" i="1"/>
  <c r="P13" i="1"/>
  <c r="C23" i="1"/>
  <c r="F5" i="1"/>
  <c r="P5" i="1"/>
  <c r="F9" i="1"/>
  <c r="P9" i="1"/>
  <c r="C21" i="1"/>
  <c r="F7" i="1"/>
  <c r="P7" i="1"/>
  <c r="F12" i="1"/>
  <c r="P12" i="1"/>
  <c r="C22" i="1"/>
  <c r="R7" i="1"/>
  <c r="C33" i="1"/>
  <c r="R11" i="1"/>
  <c r="R12" i="1"/>
  <c r="F15" i="1"/>
  <c r="R15" i="1"/>
  <c r="F14" i="1"/>
  <c r="R14" i="1"/>
  <c r="C32" i="1"/>
  <c r="R5" i="1"/>
  <c r="R8" i="1"/>
  <c r="R9" i="1"/>
  <c r="R13" i="1"/>
  <c r="C34" i="1"/>
  <c r="P15" i="1"/>
  <c r="P14" i="1"/>
  <c r="C25" i="1"/>
  <c r="F6" i="1"/>
  <c r="O6" i="1"/>
  <c r="J5" i="1"/>
  <c r="K5" i="1"/>
  <c r="L5" i="1"/>
  <c r="O5" i="1"/>
  <c r="J7" i="1"/>
  <c r="K7" i="1"/>
  <c r="L7" i="1"/>
  <c r="O7" i="1"/>
  <c r="J8" i="1"/>
  <c r="K8" i="1"/>
  <c r="L8" i="1"/>
  <c r="O8" i="1"/>
  <c r="J9" i="1"/>
  <c r="K9" i="1"/>
  <c r="L9" i="1"/>
  <c r="O9" i="1"/>
  <c r="F10" i="1"/>
  <c r="O10" i="1"/>
  <c r="J11" i="1"/>
  <c r="K11" i="1"/>
  <c r="L11" i="1"/>
  <c r="O11" i="1"/>
  <c r="J12" i="1"/>
  <c r="K12" i="1"/>
  <c r="L12" i="1"/>
  <c r="O12" i="1"/>
  <c r="G13" i="1"/>
  <c r="H13" i="1"/>
  <c r="J13" i="1"/>
  <c r="K13" i="1"/>
  <c r="L13" i="1"/>
  <c r="N13" i="1"/>
  <c r="O13" i="1"/>
  <c r="G14" i="1"/>
  <c r="H14" i="1"/>
  <c r="J14" i="1"/>
  <c r="K14" i="1"/>
  <c r="L14" i="1"/>
  <c r="N14" i="1"/>
  <c r="O14" i="1"/>
  <c r="J15" i="1"/>
  <c r="K15" i="1"/>
  <c r="L15" i="1"/>
  <c r="O15" i="1"/>
  <c r="D62" i="1"/>
  <c r="F63" i="1"/>
  <c r="V10" i="1"/>
  <c r="W6" i="1"/>
  <c r="U7" i="1"/>
  <c r="U9" i="1"/>
  <c r="V13" i="1"/>
  <c r="S16" i="1"/>
  <c r="Q16" i="1"/>
  <c r="M16" i="1"/>
  <c r="D16" i="1"/>
  <c r="U12" i="1"/>
  <c r="V8" i="1"/>
  <c r="U14" i="1"/>
  <c r="W5" i="1"/>
  <c r="F16" i="1"/>
  <c r="U10" i="1"/>
  <c r="T5" i="1"/>
  <c r="U6" i="1"/>
  <c r="T6" i="1"/>
  <c r="W10" i="1"/>
  <c r="T10" i="1"/>
  <c r="V6" i="1"/>
  <c r="U15" i="1"/>
  <c r="T15" i="1"/>
  <c r="V15" i="1"/>
  <c r="W15" i="1"/>
  <c r="V14" i="1"/>
  <c r="W14" i="1"/>
  <c r="B25" i="1"/>
  <c r="T14" i="1"/>
  <c r="W8" i="1"/>
  <c r="V9" i="1"/>
  <c r="W7" i="1"/>
  <c r="W9" i="1"/>
  <c r="V12" i="1"/>
  <c r="B33" i="1"/>
  <c r="K33" i="1"/>
  <c r="M33" i="1"/>
  <c r="T7" i="1"/>
  <c r="V5" i="1"/>
  <c r="V7" i="1"/>
  <c r="T9" i="1"/>
  <c r="T12" i="1"/>
  <c r="U5" i="1"/>
  <c r="T8" i="1"/>
  <c r="W12" i="1"/>
  <c r="T13" i="1"/>
  <c r="N16" i="1"/>
  <c r="W13" i="1"/>
  <c r="U13" i="1"/>
  <c r="U8" i="1"/>
  <c r="T16" i="1"/>
  <c r="C41" i="1"/>
  <c r="W16" i="1"/>
  <c r="U16" i="1"/>
  <c r="C46" i="1"/>
  <c r="C48" i="1"/>
  <c r="V16" i="1"/>
  <c r="C51" i="1"/>
  <c r="C53" i="1"/>
  <c r="K25" i="1"/>
  <c r="M25" i="1"/>
  <c r="B32" i="1"/>
  <c r="B34" i="1"/>
  <c r="K34" i="1"/>
  <c r="M34" i="1"/>
  <c r="B21" i="1"/>
  <c r="B22" i="1"/>
  <c r="K22" i="1"/>
  <c r="M22" i="1"/>
  <c r="C57" i="1"/>
  <c r="C59" i="1"/>
  <c r="L16" i="1"/>
  <c r="R16" i="1"/>
  <c r="P16" i="1"/>
  <c r="B24" i="1"/>
  <c r="K24" i="1"/>
  <c r="M24" i="1"/>
  <c r="B23" i="1"/>
  <c r="K23" i="1"/>
  <c r="M23" i="1"/>
  <c r="K16" i="1"/>
  <c r="C35" i="1"/>
  <c r="J16" i="1"/>
  <c r="K21" i="1"/>
  <c r="K32" i="1"/>
  <c r="M32" i="1"/>
  <c r="M21" i="1"/>
  <c r="K26" i="1"/>
  <c r="C43" i="1"/>
  <c r="B35" i="1"/>
  <c r="C36" i="1"/>
  <c r="C38" i="1"/>
  <c r="C26" i="1"/>
  <c r="B26" i="1"/>
  <c r="O16" i="1"/>
  <c r="C61" i="1"/>
  <c r="C60" i="1"/>
  <c r="C27" i="1"/>
  <c r="C29" i="1"/>
  <c r="C63" i="1"/>
  <c r="D61" i="1"/>
  <c r="D63" i="1"/>
</calcChain>
</file>

<file path=xl/comments1.xml><?xml version="1.0" encoding="utf-8"?>
<comments xmlns="http://schemas.openxmlformats.org/spreadsheetml/2006/main">
  <authors>
    <author>MARIA CRISTINA QUECANO P</author>
    <author>HP</author>
  </authors>
  <commentList>
    <comment ref="F17" authorId="0" shapeId="0">
      <text>
        <r>
          <rPr>
            <b/>
            <sz val="9"/>
            <color indexed="81"/>
            <rFont val="Calibri"/>
            <family val="2"/>
          </rPr>
          <t>CUENTA CONTABLE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N17" authorId="0" shapeId="0">
      <text>
        <r>
          <rPr>
            <b/>
            <sz val="9"/>
            <color indexed="81"/>
            <rFont val="Calibri"/>
            <family val="2"/>
          </rPr>
          <t>CODIGO CONTABLE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F21" authorId="1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ESTAS PUEDEN CAMBIAR AÑO A AÑO</t>
        </r>
      </text>
    </comment>
    <comment ref="B41" authorId="1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ESTE PUEDE CAMBIAR AÑO A AÑO</t>
        </r>
      </text>
    </comment>
  </commentList>
</comments>
</file>

<file path=xl/sharedStrings.xml><?xml version="1.0" encoding="utf-8"?>
<sst xmlns="http://schemas.openxmlformats.org/spreadsheetml/2006/main" count="80" uniqueCount="51">
  <si>
    <t>NOMBRE</t>
  </si>
  <si>
    <t>CARGO</t>
  </si>
  <si>
    <t xml:space="preserve">SALARIO </t>
  </si>
  <si>
    <t>DIAS</t>
  </si>
  <si>
    <t>INGRESO A = I.B.C.</t>
  </si>
  <si>
    <t>DSCTO. APORTE SALUD 4%</t>
  </si>
  <si>
    <t>DSCTO. APORTE PENSION 4%</t>
  </si>
  <si>
    <t>DSCTO. FONDO SOL. PENS. 1%</t>
  </si>
  <si>
    <t>RTEFTE</t>
  </si>
  <si>
    <t>Mas AUX. TRANSP.</t>
  </si>
  <si>
    <t>AUXILIO ALIMENT.</t>
  </si>
  <si>
    <t>BONIFIC X SERV</t>
  </si>
  <si>
    <t>NETO A PAGAR</t>
  </si>
  <si>
    <t>PAGO SALUD IMCRDZ</t>
  </si>
  <si>
    <t>EPS</t>
  </si>
  <si>
    <t>PAGO PENS.IMCRDZ</t>
  </si>
  <si>
    <t>FONDO</t>
  </si>
  <si>
    <t>ARP</t>
  </si>
  <si>
    <t>SENA 2%</t>
  </si>
  <si>
    <t>ICBF 3%</t>
  </si>
  <si>
    <t>CAJA 4%</t>
  </si>
  <si>
    <t>TOTAL</t>
  </si>
  <si>
    <t>SALUD</t>
  </si>
  <si>
    <t>DTO EMPLEADO</t>
  </si>
  <si>
    <t xml:space="preserve">GASTO </t>
  </si>
  <si>
    <t>CUENTA  X P</t>
  </si>
  <si>
    <t>COD CONTABLE</t>
  </si>
  <si>
    <t>TOTAL SALUD</t>
  </si>
  <si>
    <t>PLANILLA</t>
  </si>
  <si>
    <t>AJUSTE</t>
  </si>
  <si>
    <t>PENSION</t>
  </si>
  <si>
    <t>DTO EMPLE</t>
  </si>
  <si>
    <t>TOTAL PENSION</t>
  </si>
  <si>
    <t>RUBRO PPTO</t>
  </si>
  <si>
    <t>ARL</t>
  </si>
  <si>
    <t>SENA</t>
  </si>
  <si>
    <t>RUBRO PTAL</t>
  </si>
  <si>
    <t>ICBF</t>
  </si>
  <si>
    <t>CAJA</t>
  </si>
  <si>
    <t>CAJA DE C.</t>
  </si>
  <si>
    <t xml:space="preserve">PLANILLA </t>
  </si>
  <si>
    <t xml:space="preserve">AJUSTE </t>
  </si>
  <si>
    <t>TOTAL GASTO</t>
  </si>
  <si>
    <t>DESCTO EMPLEADO</t>
  </si>
  <si>
    <t xml:space="preserve">TOTAL AJUSTE </t>
  </si>
  <si>
    <t>OTROS</t>
  </si>
  <si>
    <t>DESCUENTOS PARA EL  FUNCIONARIO</t>
  </si>
  <si>
    <t xml:space="preserve">APROPIACIONES DEL IMCRDZ </t>
  </si>
  <si>
    <t>NOMINA   DEL MES:</t>
  </si>
  <si>
    <t>CUENTA  X PAGAR</t>
  </si>
  <si>
    <t>CONSOLIDADO DE 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</si>
</sst>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 * #,##0.00_ ;_ * \-#,##0.00_ ;_ * &quot;-&quot;??_ ;_ @_ "/>
    <numFmt numFmtId="167" formatCode="_-* #,##0_-;\-* #,##0_-;_-* &quot;-&quot;??_-;_-@_-"/>
    <numFmt numFmtId="168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Century Gothic"/>
      <family val="2"/>
    </font>
    <font>
      <b/>
      <sz val="7"/>
      <name val="Century Gothic"/>
      <family val="2"/>
    </font>
    <font>
      <sz val="7"/>
      <color theme="1"/>
      <name val="Century Gothic"/>
      <family val="2"/>
    </font>
    <font>
      <b/>
      <sz val="7"/>
      <color theme="1"/>
      <name val="Century Gothic"/>
      <family val="2"/>
    </font>
    <font>
      <sz val="16"/>
      <color rgb="FFFF0000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b/>
      <sz val="9"/>
      <name val="Century Gothic"/>
    </font>
    <font>
      <b/>
      <sz val="12"/>
      <name val="Arial"/>
    </font>
    <font>
      <b/>
      <sz val="8"/>
      <name val="Century Gothic"/>
    </font>
    <font>
      <b/>
      <sz val="9"/>
      <color rgb="FFFF0000"/>
      <name val="Century Gothic"/>
    </font>
    <font>
      <sz val="9"/>
      <name val="Century Gothic"/>
    </font>
    <font>
      <b/>
      <sz val="10"/>
      <name val="Century Gothic"/>
    </font>
    <font>
      <sz val="7"/>
      <color theme="0"/>
      <name val="Century Gothic"/>
    </font>
    <font>
      <b/>
      <sz val="7"/>
      <color theme="0"/>
      <name val="Century Gothic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24">
    <xf numFmtId="0" fontId="0" fillId="0" borderId="0" xfId="0"/>
    <xf numFmtId="164" fontId="3" fillId="0" borderId="0" xfId="1" applyNumberFormat="1" applyFont="1"/>
    <xf numFmtId="164" fontId="3" fillId="0" borderId="0" xfId="1" applyNumberFormat="1" applyFont="1" applyFill="1" applyAlignment="1">
      <alignment vertical="center"/>
    </xf>
    <xf numFmtId="164" fontId="4" fillId="0" borderId="2" xfId="1" applyNumberFormat="1" applyFont="1" applyFill="1" applyBorder="1" applyAlignment="1">
      <alignment vertical="center"/>
    </xf>
    <xf numFmtId="164" fontId="3" fillId="0" borderId="0" xfId="1" applyNumberFormat="1" applyFont="1" applyFill="1"/>
    <xf numFmtId="164" fontId="5" fillId="0" borderId="1" xfId="0" applyNumberFormat="1" applyFont="1" applyFill="1" applyBorder="1" applyAlignment="1">
      <alignment vertical="center" wrapText="1"/>
    </xf>
    <xf numFmtId="164" fontId="5" fillId="0" borderId="2" xfId="0" applyNumberFormat="1" applyFont="1" applyFill="1" applyBorder="1" applyAlignment="1">
      <alignment vertical="center"/>
    </xf>
    <xf numFmtId="164" fontId="3" fillId="0" borderId="2" xfId="3" applyNumberFormat="1" applyFont="1" applyFill="1" applyBorder="1" applyAlignment="1">
      <alignment horizontal="right"/>
    </xf>
    <xf numFmtId="43" fontId="3" fillId="0" borderId="2" xfId="3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>
      <alignment vertical="center"/>
    </xf>
    <xf numFmtId="164" fontId="4" fillId="0" borderId="0" xfId="1" applyNumberFormat="1" applyFont="1" applyFill="1"/>
    <xf numFmtId="164" fontId="6" fillId="0" borderId="1" xfId="0" applyNumberFormat="1" applyFont="1" applyFill="1" applyBorder="1" applyAlignment="1">
      <alignment vertical="center" wrapText="1"/>
    </xf>
    <xf numFmtId="164" fontId="4" fillId="0" borderId="2" xfId="3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vertical="center" wrapText="1"/>
    </xf>
    <xf numFmtId="164" fontId="3" fillId="0" borderId="2" xfId="1" applyNumberFormat="1" applyFont="1" applyFill="1" applyBorder="1"/>
    <xf numFmtId="164" fontId="4" fillId="0" borderId="2" xfId="1" applyNumberFormat="1" applyFont="1" applyFill="1" applyBorder="1"/>
    <xf numFmtId="164" fontId="3" fillId="3" borderId="2" xfId="3" applyNumberFormat="1" applyFont="1" applyFill="1" applyBorder="1" applyAlignment="1">
      <alignment horizontal="right"/>
    </xf>
    <xf numFmtId="164" fontId="5" fillId="3" borderId="2" xfId="0" applyNumberFormat="1" applyFont="1" applyFill="1" applyBorder="1" applyAlignment="1">
      <alignment vertical="center"/>
    </xf>
    <xf numFmtId="167" fontId="3" fillId="0" borderId="2" xfId="3" applyNumberFormat="1" applyFont="1" applyFill="1" applyBorder="1" applyAlignment="1">
      <alignment horizontal="right"/>
    </xf>
    <xf numFmtId="164" fontId="4" fillId="0" borderId="0" xfId="1" applyNumberFormat="1" applyFont="1" applyFill="1" applyAlignment="1">
      <alignment vertical="center"/>
    </xf>
    <xf numFmtId="164" fontId="4" fillId="0" borderId="2" xfId="3" applyNumberFormat="1" applyFont="1" applyFill="1" applyBorder="1" applyAlignment="1">
      <alignment horizontal="right" vertical="center"/>
    </xf>
    <xf numFmtId="167" fontId="4" fillId="0" borderId="2" xfId="3" applyNumberFormat="1" applyFont="1" applyFill="1" applyBorder="1" applyAlignment="1">
      <alignment horizontal="right" vertical="center"/>
    </xf>
    <xf numFmtId="0" fontId="4" fillId="2" borderId="3" xfId="3" applyNumberFormat="1" applyFont="1" applyFill="1" applyBorder="1" applyAlignment="1">
      <alignment horizontal="right"/>
    </xf>
    <xf numFmtId="164" fontId="3" fillId="0" borderId="0" xfId="2" applyNumberFormat="1" applyFont="1"/>
    <xf numFmtId="164" fontId="3" fillId="0" borderId="0" xfId="2" applyNumberFormat="1" applyFont="1" applyFill="1"/>
    <xf numFmtId="164" fontId="4" fillId="0" borderId="0" xfId="1" applyNumberFormat="1" applyFont="1"/>
    <xf numFmtId="164" fontId="3" fillId="0" borderId="7" xfId="3" applyNumberFormat="1" applyFont="1" applyFill="1" applyBorder="1" applyAlignment="1">
      <alignment horizontal="right"/>
    </xf>
    <xf numFmtId="164" fontId="3" fillId="0" borderId="8" xfId="3" applyNumberFormat="1" applyFont="1" applyFill="1" applyBorder="1" applyAlignment="1">
      <alignment horizontal="right"/>
    </xf>
    <xf numFmtId="164" fontId="4" fillId="0" borderId="8" xfId="3" applyNumberFormat="1" applyFont="1" applyFill="1" applyBorder="1" applyAlignment="1">
      <alignment horizontal="right"/>
    </xf>
    <xf numFmtId="164" fontId="3" fillId="0" borderId="9" xfId="3" applyNumberFormat="1" applyFont="1" applyFill="1" applyBorder="1" applyAlignment="1">
      <alignment horizontal="right"/>
    </xf>
    <xf numFmtId="168" fontId="3" fillId="0" borderId="3" xfId="3" applyNumberFormat="1" applyFont="1" applyFill="1" applyBorder="1" applyAlignment="1">
      <alignment horizontal="right"/>
    </xf>
    <xf numFmtId="164" fontId="3" fillId="0" borderId="2" xfId="3" applyNumberFormat="1" applyFont="1" applyFill="1" applyBorder="1" applyAlignment="1">
      <alignment horizontal="left"/>
    </xf>
    <xf numFmtId="0" fontId="3" fillId="0" borderId="2" xfId="3" applyNumberFormat="1" applyFont="1" applyFill="1" applyBorder="1" applyAlignment="1">
      <alignment horizontal="right"/>
    </xf>
    <xf numFmtId="43" fontId="3" fillId="0" borderId="10" xfId="3" applyNumberFormat="1" applyFont="1" applyFill="1" applyBorder="1" applyAlignment="1">
      <alignment horizontal="right"/>
    </xf>
    <xf numFmtId="164" fontId="3" fillId="0" borderId="3" xfId="3" applyNumberFormat="1" applyFont="1" applyFill="1" applyBorder="1" applyAlignment="1">
      <alignment horizontal="right"/>
    </xf>
    <xf numFmtId="0" fontId="3" fillId="0" borderId="0" xfId="3" applyNumberFormat="1" applyFont="1" applyFill="1" applyBorder="1" applyAlignment="1">
      <alignment horizontal="right"/>
    </xf>
    <xf numFmtId="164" fontId="4" fillId="2" borderId="11" xfId="3" applyNumberFormat="1" applyFont="1" applyFill="1" applyBorder="1" applyAlignment="1">
      <alignment horizontal="right"/>
    </xf>
    <xf numFmtId="164" fontId="4" fillId="2" borderId="12" xfId="3" applyNumberFormat="1" applyFont="1" applyFill="1" applyBorder="1" applyAlignment="1">
      <alignment horizontal="right"/>
    </xf>
    <xf numFmtId="164" fontId="4" fillId="2" borderId="13" xfId="3" applyNumberFormat="1" applyFont="1" applyFill="1" applyBorder="1" applyAlignment="1">
      <alignment horizontal="right"/>
    </xf>
    <xf numFmtId="164" fontId="3" fillId="0" borderId="0" xfId="3" applyNumberFormat="1" applyFont="1" applyFill="1" applyBorder="1" applyAlignment="1">
      <alignment horizontal="right"/>
    </xf>
    <xf numFmtId="164" fontId="3" fillId="0" borderId="0" xfId="2" applyNumberFormat="1" applyFont="1" applyFill="1" applyBorder="1"/>
    <xf numFmtId="167" fontId="3" fillId="0" borderId="2" xfId="2" applyNumberFormat="1" applyFont="1" applyFill="1" applyBorder="1" applyAlignment="1">
      <alignment horizontal="right"/>
    </xf>
    <xf numFmtId="164" fontId="3" fillId="0" borderId="10" xfId="3" applyNumberFormat="1" applyFont="1" applyFill="1" applyBorder="1" applyAlignment="1">
      <alignment horizontal="right"/>
    </xf>
    <xf numFmtId="167" fontId="4" fillId="2" borderId="12" xfId="2" applyNumberFormat="1" applyFont="1" applyFill="1" applyBorder="1" applyAlignment="1">
      <alignment horizontal="right"/>
    </xf>
    <xf numFmtId="168" fontId="3" fillId="0" borderId="0" xfId="2" applyNumberFormat="1" applyFont="1" applyFill="1" applyBorder="1" applyAlignment="1">
      <alignment horizontal="right"/>
    </xf>
    <xf numFmtId="164" fontId="4" fillId="0" borderId="16" xfId="3" applyNumberFormat="1" applyFont="1" applyFill="1" applyBorder="1" applyAlignment="1">
      <alignment horizontal="right"/>
    </xf>
    <xf numFmtId="164" fontId="3" fillId="0" borderId="17" xfId="3" applyNumberFormat="1" applyFont="1" applyFill="1" applyBorder="1" applyAlignment="1">
      <alignment horizontal="right"/>
    </xf>
    <xf numFmtId="164" fontId="4" fillId="0" borderId="17" xfId="3" applyNumberFormat="1" applyFont="1" applyFill="1" applyBorder="1" applyAlignment="1">
      <alignment horizontal="center"/>
    </xf>
    <xf numFmtId="164" fontId="3" fillId="0" borderId="18" xfId="3" applyNumberFormat="1" applyFont="1" applyFill="1" applyBorder="1" applyAlignment="1">
      <alignment horizontal="right"/>
    </xf>
    <xf numFmtId="164" fontId="3" fillId="0" borderId="19" xfId="3" applyNumberFormat="1" applyFont="1" applyFill="1" applyBorder="1" applyAlignment="1">
      <alignment horizontal="right"/>
    </xf>
    <xf numFmtId="164" fontId="3" fillId="0" borderId="20" xfId="3" applyNumberFormat="1" applyFont="1" applyFill="1" applyBorder="1" applyAlignment="1">
      <alignment horizontal="right"/>
    </xf>
    <xf numFmtId="0" fontId="3" fillId="0" borderId="20" xfId="3" applyNumberFormat="1" applyFont="1" applyFill="1" applyBorder="1" applyAlignment="1">
      <alignment horizontal="right"/>
    </xf>
    <xf numFmtId="164" fontId="3" fillId="0" borderId="21" xfId="3" applyNumberFormat="1" applyFont="1" applyFill="1" applyBorder="1" applyAlignment="1">
      <alignment horizontal="right"/>
    </xf>
    <xf numFmtId="164" fontId="3" fillId="0" borderId="11" xfId="3" applyNumberFormat="1" applyFont="1" applyFill="1" applyBorder="1" applyAlignment="1">
      <alignment horizontal="right"/>
    </xf>
    <xf numFmtId="164" fontId="3" fillId="0" borderId="12" xfId="3" applyNumberFormat="1" applyFont="1" applyFill="1" applyBorder="1" applyAlignment="1">
      <alignment horizontal="right"/>
    </xf>
    <xf numFmtId="0" fontId="3" fillId="0" borderId="12" xfId="3" applyNumberFormat="1" applyFont="1" applyFill="1" applyBorder="1" applyAlignment="1">
      <alignment horizontal="right"/>
    </xf>
    <xf numFmtId="164" fontId="3" fillId="0" borderId="13" xfId="3" applyNumberFormat="1" applyFont="1" applyFill="1" applyBorder="1" applyAlignment="1">
      <alignment horizontal="right"/>
    </xf>
    <xf numFmtId="164" fontId="3" fillId="0" borderId="8" xfId="3" applyNumberFormat="1" applyFont="1" applyFill="1" applyBorder="1" applyAlignment="1">
      <alignment horizontal="left"/>
    </xf>
    <xf numFmtId="164" fontId="3" fillId="2" borderId="2" xfId="3" applyNumberFormat="1" applyFont="1" applyFill="1" applyBorder="1" applyAlignment="1">
      <alignment horizontal="right"/>
    </xf>
    <xf numFmtId="0" fontId="3" fillId="0" borderId="0" xfId="1" applyFont="1"/>
    <xf numFmtId="165" fontId="3" fillId="0" borderId="0" xfId="2" applyFont="1"/>
    <xf numFmtId="165" fontId="3" fillId="0" borderId="0" xfId="2" applyFont="1" applyFill="1"/>
    <xf numFmtId="164" fontId="13" fillId="0" borderId="1" xfId="1" applyNumberFormat="1" applyFont="1" applyFill="1" applyBorder="1" applyAlignment="1">
      <alignment horizontal="center" vertical="center"/>
    </xf>
    <xf numFmtId="164" fontId="13" fillId="0" borderId="2" xfId="1" applyNumberFormat="1" applyFont="1" applyFill="1" applyBorder="1" applyAlignment="1">
      <alignment horizontal="center" vertical="center"/>
    </xf>
    <xf numFmtId="164" fontId="13" fillId="0" borderId="2" xfId="1" applyNumberFormat="1" applyFont="1" applyFill="1" applyBorder="1" applyAlignment="1">
      <alignment horizontal="center" vertical="center" wrapText="1"/>
    </xf>
    <xf numFmtId="164" fontId="13" fillId="0" borderId="8" xfId="1" applyNumberFormat="1" applyFont="1" applyFill="1" applyBorder="1" applyAlignment="1">
      <alignment horizontal="center" vertical="center" wrapText="1"/>
    </xf>
    <xf numFmtId="164" fontId="13" fillId="2" borderId="2" xfId="1" applyNumberFormat="1" applyFont="1" applyFill="1" applyBorder="1" applyAlignment="1">
      <alignment horizontal="center" vertical="center" wrapText="1"/>
    </xf>
    <xf numFmtId="164" fontId="13" fillId="0" borderId="8" xfId="2" applyNumberFormat="1" applyFont="1" applyBorder="1" applyAlignment="1">
      <alignment horizontal="center" vertical="center" wrapText="1"/>
    </xf>
    <xf numFmtId="164" fontId="13" fillId="0" borderId="8" xfId="2" applyNumberFormat="1" applyFont="1" applyFill="1" applyBorder="1" applyAlignment="1">
      <alignment horizontal="center" vertical="center"/>
    </xf>
    <xf numFmtId="164" fontId="13" fillId="0" borderId="8" xfId="1" applyNumberFormat="1" applyFont="1" applyFill="1" applyBorder="1" applyAlignment="1">
      <alignment horizontal="center" vertical="center"/>
    </xf>
    <xf numFmtId="164" fontId="13" fillId="0" borderId="8" xfId="2" applyNumberFormat="1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14" fillId="0" borderId="0" xfId="1" applyNumberFormat="1" applyFont="1" applyFill="1" applyAlignment="1">
      <alignment horizontal="center" vertical="center"/>
    </xf>
    <xf numFmtId="0" fontId="15" fillId="2" borderId="3" xfId="3" applyNumberFormat="1" applyFont="1" applyFill="1" applyBorder="1" applyAlignment="1">
      <alignment horizontal="center"/>
    </xf>
    <xf numFmtId="0" fontId="4" fillId="0" borderId="0" xfId="3" applyNumberFormat="1" applyFont="1" applyFill="1" applyBorder="1" applyAlignment="1">
      <alignment horizontal="right"/>
    </xf>
    <xf numFmtId="0" fontId="4" fillId="2" borderId="3" xfId="3" applyNumberFormat="1" applyFont="1" applyFill="1" applyBorder="1" applyAlignment="1">
      <alignment horizontal="center"/>
    </xf>
    <xf numFmtId="164" fontId="3" fillId="0" borderId="0" xfId="1" applyNumberFormat="1" applyFont="1" applyFill="1" applyAlignment="1">
      <alignment horizontal="center"/>
    </xf>
    <xf numFmtId="164" fontId="4" fillId="0" borderId="0" xfId="1" applyNumberFormat="1" applyFont="1" applyFill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64" fontId="16" fillId="0" borderId="2" xfId="1" applyNumberFormat="1" applyFont="1" applyFill="1" applyBorder="1" applyAlignment="1">
      <alignment horizontal="center" vertical="center"/>
    </xf>
    <xf numFmtId="164" fontId="16" fillId="0" borderId="2" xfId="1" applyNumberFormat="1" applyFont="1" applyFill="1" applyBorder="1" applyAlignment="1">
      <alignment vertical="center"/>
    </xf>
    <xf numFmtId="164" fontId="16" fillId="2" borderId="2" xfId="1" applyNumberFormat="1" applyFont="1" applyFill="1" applyBorder="1" applyAlignment="1">
      <alignment horizontal="center" vertical="center"/>
    </xf>
    <xf numFmtId="164" fontId="16" fillId="0" borderId="0" xfId="1" applyNumberFormat="1" applyFont="1" applyFill="1" applyAlignment="1">
      <alignment vertical="center"/>
    </xf>
    <xf numFmtId="164" fontId="4" fillId="0" borderId="0" xfId="2" applyNumberFormat="1" applyFont="1" applyFill="1"/>
    <xf numFmtId="164" fontId="3" fillId="0" borderId="0" xfId="1" applyNumberFormat="1" applyFont="1" applyFill="1" applyBorder="1"/>
    <xf numFmtId="0" fontId="4" fillId="2" borderId="12" xfId="3" applyNumberFormat="1" applyFont="1" applyFill="1" applyBorder="1" applyAlignment="1">
      <alignment horizontal="right"/>
    </xf>
    <xf numFmtId="164" fontId="11" fillId="2" borderId="2" xfId="3" applyNumberFormat="1" applyFont="1" applyFill="1" applyBorder="1" applyAlignment="1">
      <alignment horizontal="right"/>
    </xf>
    <xf numFmtId="164" fontId="3" fillId="0" borderId="2" xfId="2" applyNumberFormat="1" applyFont="1" applyFill="1" applyBorder="1" applyAlignment="1">
      <alignment horizontal="left"/>
    </xf>
    <xf numFmtId="164" fontId="4" fillId="0" borderId="2" xfId="2" applyNumberFormat="1" applyFont="1" applyFill="1" applyBorder="1" applyAlignment="1">
      <alignment horizontal="left"/>
    </xf>
    <xf numFmtId="164" fontId="4" fillId="0" borderId="2" xfId="2" applyNumberFormat="1" applyFont="1" applyFill="1" applyBorder="1" applyAlignment="1">
      <alignment horizontal="left" vertical="center"/>
    </xf>
    <xf numFmtId="164" fontId="5" fillId="0" borderId="2" xfId="0" applyNumberFormat="1" applyFont="1" applyFill="1" applyBorder="1" applyAlignment="1">
      <alignment horizontal="left" vertical="center"/>
    </xf>
    <xf numFmtId="164" fontId="6" fillId="0" borderId="2" xfId="0" applyNumberFormat="1" applyFont="1" applyFill="1" applyBorder="1" applyAlignment="1">
      <alignment horizontal="left" vertical="center"/>
    </xf>
    <xf numFmtId="164" fontId="4" fillId="0" borderId="2" xfId="3" applyNumberFormat="1" applyFont="1" applyFill="1" applyBorder="1" applyAlignment="1">
      <alignment horizontal="left"/>
    </xf>
    <xf numFmtId="164" fontId="3" fillId="0" borderId="2" xfId="3" applyNumberFormat="1" applyFont="1" applyFill="1" applyBorder="1" applyAlignment="1">
      <alignment horizontal="left" wrapText="1"/>
    </xf>
    <xf numFmtId="164" fontId="4" fillId="0" borderId="2" xfId="3" applyNumberFormat="1" applyFont="1" applyFill="1" applyBorder="1" applyAlignment="1">
      <alignment horizontal="left" vertical="center" wrapText="1"/>
    </xf>
    <xf numFmtId="164" fontId="16" fillId="0" borderId="1" xfId="1" applyNumberFormat="1" applyFont="1" applyFill="1" applyBorder="1" applyAlignment="1">
      <alignment horizontal="center" vertical="center"/>
    </xf>
    <xf numFmtId="164" fontId="15" fillId="2" borderId="2" xfId="3" applyNumberFormat="1" applyFont="1" applyFill="1" applyBorder="1" applyAlignment="1">
      <alignment horizontal="right"/>
    </xf>
    <xf numFmtId="164" fontId="11" fillId="0" borderId="2" xfId="1" applyNumberFormat="1" applyFont="1" applyBorder="1" applyAlignment="1">
      <alignment vertical="center"/>
    </xf>
    <xf numFmtId="164" fontId="17" fillId="0" borderId="0" xfId="1" applyNumberFormat="1" applyFont="1"/>
    <xf numFmtId="43" fontId="17" fillId="0" borderId="0" xfId="1" applyNumberFormat="1" applyFont="1"/>
    <xf numFmtId="0" fontId="17" fillId="0" borderId="0" xfId="3" applyNumberFormat="1" applyFont="1" applyFill="1" applyBorder="1" applyAlignment="1">
      <alignment horizontal="right"/>
    </xf>
    <xf numFmtId="164" fontId="18" fillId="0" borderId="0" xfId="1" applyNumberFormat="1" applyFont="1" applyFill="1"/>
    <xf numFmtId="164" fontId="17" fillId="0" borderId="0" xfId="1" applyNumberFormat="1" applyFont="1" applyFill="1"/>
    <xf numFmtId="164" fontId="17" fillId="0" borderId="0" xfId="1" applyNumberFormat="1" applyFont="1" applyFill="1" applyBorder="1"/>
    <xf numFmtId="164" fontId="3" fillId="0" borderId="2" xfId="3" applyNumberFormat="1" applyFont="1" applyFill="1" applyBorder="1" applyAlignment="1">
      <alignment horizontal="center"/>
    </xf>
    <xf numFmtId="164" fontId="4" fillId="0" borderId="8" xfId="3" applyNumberFormat="1" applyFont="1" applyFill="1" applyBorder="1" applyAlignment="1">
      <alignment horizontal="center"/>
    </xf>
    <xf numFmtId="164" fontId="4" fillId="0" borderId="0" xfId="3" applyNumberFormat="1" applyFont="1" applyFill="1" applyBorder="1" applyAlignment="1">
      <alignment horizontal="right"/>
    </xf>
    <xf numFmtId="164" fontId="3" fillId="0" borderId="2" xfId="1" applyNumberFormat="1" applyFont="1" applyBorder="1" applyAlignment="1">
      <alignment horizontal="center"/>
    </xf>
    <xf numFmtId="164" fontId="12" fillId="0" borderId="2" xfId="1" applyNumberFormat="1" applyFont="1" applyBorder="1" applyAlignment="1">
      <alignment horizontal="center" vertical="center"/>
    </xf>
    <xf numFmtId="164" fontId="4" fillId="0" borderId="25" xfId="1" applyNumberFormat="1" applyFont="1" applyBorder="1" applyAlignment="1">
      <alignment horizontal="center"/>
    </xf>
    <xf numFmtId="164" fontId="4" fillId="0" borderId="26" xfId="1" applyNumberFormat="1" applyFont="1" applyBorder="1" applyAlignment="1">
      <alignment horizontal="center"/>
    </xf>
    <xf numFmtId="164" fontId="4" fillId="0" borderId="14" xfId="3" applyNumberFormat="1" applyFont="1" applyFill="1" applyBorder="1" applyAlignment="1">
      <alignment horizontal="center"/>
    </xf>
    <xf numFmtId="164" fontId="4" fillId="0" borderId="0" xfId="3" applyNumberFormat="1" applyFont="1" applyFill="1" applyBorder="1" applyAlignment="1">
      <alignment horizontal="center"/>
    </xf>
    <xf numFmtId="164" fontId="4" fillId="0" borderId="15" xfId="3" applyNumberFormat="1" applyFont="1" applyFill="1" applyBorder="1" applyAlignment="1">
      <alignment horizontal="center"/>
    </xf>
    <xf numFmtId="164" fontId="4" fillId="0" borderId="4" xfId="3" applyNumberFormat="1" applyFont="1" applyFill="1" applyBorder="1" applyAlignment="1">
      <alignment horizontal="center"/>
    </xf>
    <xf numFmtId="164" fontId="4" fillId="0" borderId="5" xfId="3" applyNumberFormat="1" applyFont="1" applyFill="1" applyBorder="1" applyAlignment="1">
      <alignment horizontal="center"/>
    </xf>
    <xf numFmtId="164" fontId="4" fillId="0" borderId="6" xfId="3" applyNumberFormat="1" applyFont="1" applyFill="1" applyBorder="1" applyAlignment="1">
      <alignment horizontal="center"/>
    </xf>
    <xf numFmtId="164" fontId="7" fillId="0" borderId="0" xfId="1" applyNumberFormat="1" applyFont="1" applyAlignment="1">
      <alignment horizontal="center" wrapText="1"/>
    </xf>
    <xf numFmtId="164" fontId="11" fillId="0" borderId="22" xfId="1" applyNumberFormat="1" applyFont="1" applyBorder="1" applyAlignment="1">
      <alignment horizontal="center" vertical="center"/>
    </xf>
    <xf numFmtId="164" fontId="11" fillId="0" borderId="23" xfId="1" applyNumberFormat="1" applyFont="1" applyBorder="1" applyAlignment="1">
      <alignment horizontal="center" vertical="center"/>
    </xf>
    <xf numFmtId="164" fontId="11" fillId="0" borderId="24" xfId="1" applyNumberFormat="1" applyFont="1" applyBorder="1" applyAlignment="1">
      <alignment horizontal="center" vertical="center"/>
    </xf>
    <xf numFmtId="164" fontId="11" fillId="0" borderId="22" xfId="2" applyNumberFormat="1" applyFont="1" applyBorder="1" applyAlignment="1">
      <alignment horizontal="center" vertical="center"/>
    </xf>
    <xf numFmtId="164" fontId="11" fillId="0" borderId="23" xfId="2" applyNumberFormat="1" applyFont="1" applyBorder="1" applyAlignment="1">
      <alignment horizontal="center" vertical="center"/>
    </xf>
    <xf numFmtId="164" fontId="11" fillId="0" borderId="24" xfId="2" applyNumberFormat="1" applyFont="1" applyBorder="1" applyAlignment="1">
      <alignment horizontal="center" vertical="center"/>
    </xf>
  </cellXfs>
  <cellStyles count="6">
    <cellStyle name="Hipervínculo" xfId="4" builtinId="8" hidden="1"/>
    <cellStyle name="Hipervínculo visitado" xfId="5" builtinId="9" hidden="1"/>
    <cellStyle name="Millares 2" xfId="3"/>
    <cellStyle name="Millares 3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1</xdr:col>
      <xdr:colOff>1600200</xdr:colOff>
      <xdr:row>1</xdr:row>
      <xdr:rowOff>411481</xdr:rowOff>
    </xdr:to>
    <xdr:pic>
      <xdr:nvPicPr>
        <xdr:cNvPr id="4" name="Imagen 3" descr="C:\Users\Administrador\Downloads\logo-escala-de-grise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1"/>
          <a:ext cx="1600200" cy="990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67"/>
  <sheetViews>
    <sheetView tabSelected="1" zoomScale="125" zoomScaleNormal="125" zoomScalePageLayoutView="125" workbookViewId="0">
      <selection activeCell="B1" sqref="B1:B2"/>
    </sheetView>
  </sheetViews>
  <sheetFormatPr baseColWidth="10" defaultColWidth="11.42578125" defaultRowHeight="9" x14ac:dyDescent="0.15"/>
  <cols>
    <col min="1" max="1" width="2" style="1" customWidth="1"/>
    <col min="2" max="2" width="24.140625" style="1" customWidth="1"/>
    <col min="3" max="3" width="11.7109375" style="1" customWidth="1"/>
    <col min="4" max="4" width="10.28515625" style="1" customWidth="1"/>
    <col min="5" max="5" width="4.140625" style="1" customWidth="1"/>
    <col min="6" max="6" width="12.28515625" style="1" customWidth="1"/>
    <col min="7" max="9" width="9.7109375" style="1" customWidth="1"/>
    <col min="10" max="10" width="10.28515625" style="1" customWidth="1"/>
    <col min="11" max="11" width="9.42578125" style="1" customWidth="1"/>
    <col min="12" max="12" width="10" style="1" customWidth="1"/>
    <col min="13" max="13" width="9" style="1" customWidth="1"/>
    <col min="14" max="14" width="10.28515625" style="1" customWidth="1"/>
    <col min="15" max="15" width="10.42578125" style="76" customWidth="1"/>
    <col min="16" max="17" width="10" style="23" customWidth="1"/>
    <col min="18" max="18" width="10" style="24" customWidth="1"/>
    <col min="19" max="20" width="10" style="1" customWidth="1"/>
    <col min="21" max="23" width="10" style="23" customWidth="1"/>
    <col min="24" max="252" width="11.42578125" style="1"/>
    <col min="253" max="253" width="3.7109375" style="1" customWidth="1"/>
    <col min="254" max="254" width="30.140625" style="1" bestFit="1" customWidth="1"/>
    <col min="255" max="255" width="11.42578125" style="1" customWidth="1"/>
    <col min="256" max="256" width="14.28515625" style="1" customWidth="1"/>
    <col min="257" max="259" width="10.42578125" style="1" customWidth="1"/>
    <col min="260" max="260" width="4" style="1" customWidth="1"/>
    <col min="261" max="261" width="10.42578125" style="1" customWidth="1"/>
    <col min="262" max="262" width="12.28515625" style="1" bestFit="1" customWidth="1"/>
    <col min="263" max="263" width="14" style="1" customWidth="1"/>
    <col min="264" max="264" width="14.28515625" style="1" customWidth="1"/>
    <col min="265" max="265" width="12.42578125" style="1" customWidth="1"/>
    <col min="266" max="266" width="12.140625" style="1" customWidth="1"/>
    <col min="267" max="267" width="8.140625" style="1" customWidth="1"/>
    <col min="268" max="268" width="14" style="1" customWidth="1"/>
    <col min="269" max="269" width="13.42578125" style="1" customWidth="1"/>
    <col min="270" max="270" width="13.28515625" style="1" customWidth="1"/>
    <col min="271" max="271" width="13.42578125" style="1" customWidth="1"/>
    <col min="272" max="272" width="13.85546875" style="1" customWidth="1"/>
    <col min="273" max="273" width="11.7109375" style="1" customWidth="1"/>
    <col min="274" max="274" width="14" style="1" bestFit="1" customWidth="1"/>
    <col min="275" max="275" width="11.42578125" style="1" bestFit="1" customWidth="1"/>
    <col min="276" max="278" width="9.42578125" style="1" bestFit="1" customWidth="1"/>
    <col min="279" max="508" width="11.42578125" style="1"/>
    <col min="509" max="509" width="3.7109375" style="1" customWidth="1"/>
    <col min="510" max="510" width="30.140625" style="1" bestFit="1" customWidth="1"/>
    <col min="511" max="511" width="11.42578125" style="1" customWidth="1"/>
    <col min="512" max="512" width="14.28515625" style="1" customWidth="1"/>
    <col min="513" max="515" width="10.42578125" style="1" customWidth="1"/>
    <col min="516" max="516" width="4" style="1" customWidth="1"/>
    <col min="517" max="517" width="10.42578125" style="1" customWidth="1"/>
    <col min="518" max="518" width="12.28515625" style="1" bestFit="1" customWidth="1"/>
    <col min="519" max="519" width="14" style="1" customWidth="1"/>
    <col min="520" max="520" width="14.28515625" style="1" customWidth="1"/>
    <col min="521" max="521" width="12.42578125" style="1" customWidth="1"/>
    <col min="522" max="522" width="12.140625" style="1" customWidth="1"/>
    <col min="523" max="523" width="8.140625" style="1" customWidth="1"/>
    <col min="524" max="524" width="14" style="1" customWidth="1"/>
    <col min="525" max="525" width="13.42578125" style="1" customWidth="1"/>
    <col min="526" max="526" width="13.28515625" style="1" customWidth="1"/>
    <col min="527" max="527" width="13.42578125" style="1" customWidth="1"/>
    <col min="528" max="528" width="13.85546875" style="1" customWidth="1"/>
    <col min="529" max="529" width="11.7109375" style="1" customWidth="1"/>
    <col min="530" max="530" width="14" style="1" bestFit="1" customWidth="1"/>
    <col min="531" max="531" width="11.42578125" style="1" bestFit="1" customWidth="1"/>
    <col min="532" max="534" width="9.42578125" style="1" bestFit="1" customWidth="1"/>
    <col min="535" max="764" width="11.42578125" style="1"/>
    <col min="765" max="765" width="3.7109375" style="1" customWidth="1"/>
    <col min="766" max="766" width="30.140625" style="1" bestFit="1" customWidth="1"/>
    <col min="767" max="767" width="11.42578125" style="1" customWidth="1"/>
    <col min="768" max="768" width="14.28515625" style="1" customWidth="1"/>
    <col min="769" max="771" width="10.42578125" style="1" customWidth="1"/>
    <col min="772" max="772" width="4" style="1" customWidth="1"/>
    <col min="773" max="773" width="10.42578125" style="1" customWidth="1"/>
    <col min="774" max="774" width="12.28515625" style="1" bestFit="1" customWidth="1"/>
    <col min="775" max="775" width="14" style="1" customWidth="1"/>
    <col min="776" max="776" width="14.28515625" style="1" customWidth="1"/>
    <col min="777" max="777" width="12.42578125" style="1" customWidth="1"/>
    <col min="778" max="778" width="12.140625" style="1" customWidth="1"/>
    <col min="779" max="779" width="8.140625" style="1" customWidth="1"/>
    <col min="780" max="780" width="14" style="1" customWidth="1"/>
    <col min="781" max="781" width="13.42578125" style="1" customWidth="1"/>
    <col min="782" max="782" width="13.28515625" style="1" customWidth="1"/>
    <col min="783" max="783" width="13.42578125" style="1" customWidth="1"/>
    <col min="784" max="784" width="13.85546875" style="1" customWidth="1"/>
    <col min="785" max="785" width="11.7109375" style="1" customWidth="1"/>
    <col min="786" max="786" width="14" style="1" bestFit="1" customWidth="1"/>
    <col min="787" max="787" width="11.42578125" style="1" bestFit="1" customWidth="1"/>
    <col min="788" max="790" width="9.42578125" style="1" bestFit="1" customWidth="1"/>
    <col min="791" max="1020" width="11.42578125" style="1"/>
    <col min="1021" max="1021" width="3.7109375" style="1" customWidth="1"/>
    <col min="1022" max="1022" width="30.140625" style="1" bestFit="1" customWidth="1"/>
    <col min="1023" max="1023" width="11.42578125" style="1" customWidth="1"/>
    <col min="1024" max="1024" width="14.28515625" style="1" customWidth="1"/>
    <col min="1025" max="1027" width="10.42578125" style="1" customWidth="1"/>
    <col min="1028" max="1028" width="4" style="1" customWidth="1"/>
    <col min="1029" max="1029" width="10.42578125" style="1" customWidth="1"/>
    <col min="1030" max="1030" width="12.28515625" style="1" bestFit="1" customWidth="1"/>
    <col min="1031" max="1031" width="14" style="1" customWidth="1"/>
    <col min="1032" max="1032" width="14.28515625" style="1" customWidth="1"/>
    <col min="1033" max="1033" width="12.42578125" style="1" customWidth="1"/>
    <col min="1034" max="1034" width="12.140625" style="1" customWidth="1"/>
    <col min="1035" max="1035" width="8.140625" style="1" customWidth="1"/>
    <col min="1036" max="1036" width="14" style="1" customWidth="1"/>
    <col min="1037" max="1037" width="13.42578125" style="1" customWidth="1"/>
    <col min="1038" max="1038" width="13.28515625" style="1" customWidth="1"/>
    <col min="1039" max="1039" width="13.42578125" style="1" customWidth="1"/>
    <col min="1040" max="1040" width="13.85546875" style="1" customWidth="1"/>
    <col min="1041" max="1041" width="11.7109375" style="1" customWidth="1"/>
    <col min="1042" max="1042" width="14" style="1" bestFit="1" customWidth="1"/>
    <col min="1043" max="1043" width="11.42578125" style="1" bestFit="1" customWidth="1"/>
    <col min="1044" max="1046" width="9.42578125" style="1" bestFit="1" customWidth="1"/>
    <col min="1047" max="1276" width="11.42578125" style="1"/>
    <col min="1277" max="1277" width="3.7109375" style="1" customWidth="1"/>
    <col min="1278" max="1278" width="30.140625" style="1" bestFit="1" customWidth="1"/>
    <col min="1279" max="1279" width="11.42578125" style="1" customWidth="1"/>
    <col min="1280" max="1280" width="14.28515625" style="1" customWidth="1"/>
    <col min="1281" max="1283" width="10.42578125" style="1" customWidth="1"/>
    <col min="1284" max="1284" width="4" style="1" customWidth="1"/>
    <col min="1285" max="1285" width="10.42578125" style="1" customWidth="1"/>
    <col min="1286" max="1286" width="12.28515625" style="1" bestFit="1" customWidth="1"/>
    <col min="1287" max="1287" width="14" style="1" customWidth="1"/>
    <col min="1288" max="1288" width="14.28515625" style="1" customWidth="1"/>
    <col min="1289" max="1289" width="12.42578125" style="1" customWidth="1"/>
    <col min="1290" max="1290" width="12.140625" style="1" customWidth="1"/>
    <col min="1291" max="1291" width="8.140625" style="1" customWidth="1"/>
    <col min="1292" max="1292" width="14" style="1" customWidth="1"/>
    <col min="1293" max="1293" width="13.42578125" style="1" customWidth="1"/>
    <col min="1294" max="1294" width="13.28515625" style="1" customWidth="1"/>
    <col min="1295" max="1295" width="13.42578125" style="1" customWidth="1"/>
    <col min="1296" max="1296" width="13.85546875" style="1" customWidth="1"/>
    <col min="1297" max="1297" width="11.7109375" style="1" customWidth="1"/>
    <col min="1298" max="1298" width="14" style="1" bestFit="1" customWidth="1"/>
    <col min="1299" max="1299" width="11.42578125" style="1" bestFit="1" customWidth="1"/>
    <col min="1300" max="1302" width="9.42578125" style="1" bestFit="1" customWidth="1"/>
    <col min="1303" max="1532" width="11.42578125" style="1"/>
    <col min="1533" max="1533" width="3.7109375" style="1" customWidth="1"/>
    <col min="1534" max="1534" width="30.140625" style="1" bestFit="1" customWidth="1"/>
    <col min="1535" max="1535" width="11.42578125" style="1" customWidth="1"/>
    <col min="1536" max="1536" width="14.28515625" style="1" customWidth="1"/>
    <col min="1537" max="1539" width="10.42578125" style="1" customWidth="1"/>
    <col min="1540" max="1540" width="4" style="1" customWidth="1"/>
    <col min="1541" max="1541" width="10.42578125" style="1" customWidth="1"/>
    <col min="1542" max="1542" width="12.28515625" style="1" bestFit="1" customWidth="1"/>
    <col min="1543" max="1543" width="14" style="1" customWidth="1"/>
    <col min="1544" max="1544" width="14.28515625" style="1" customWidth="1"/>
    <col min="1545" max="1545" width="12.42578125" style="1" customWidth="1"/>
    <col min="1546" max="1546" width="12.140625" style="1" customWidth="1"/>
    <col min="1547" max="1547" width="8.140625" style="1" customWidth="1"/>
    <col min="1548" max="1548" width="14" style="1" customWidth="1"/>
    <col min="1549" max="1549" width="13.42578125" style="1" customWidth="1"/>
    <col min="1550" max="1550" width="13.28515625" style="1" customWidth="1"/>
    <col min="1551" max="1551" width="13.42578125" style="1" customWidth="1"/>
    <col min="1552" max="1552" width="13.85546875" style="1" customWidth="1"/>
    <col min="1553" max="1553" width="11.7109375" style="1" customWidth="1"/>
    <col min="1554" max="1554" width="14" style="1" bestFit="1" customWidth="1"/>
    <col min="1555" max="1555" width="11.42578125" style="1" bestFit="1" customWidth="1"/>
    <col min="1556" max="1558" width="9.42578125" style="1" bestFit="1" customWidth="1"/>
    <col min="1559" max="1788" width="11.42578125" style="1"/>
    <col min="1789" max="1789" width="3.7109375" style="1" customWidth="1"/>
    <col min="1790" max="1790" width="30.140625" style="1" bestFit="1" customWidth="1"/>
    <col min="1791" max="1791" width="11.42578125" style="1" customWidth="1"/>
    <col min="1792" max="1792" width="14.28515625" style="1" customWidth="1"/>
    <col min="1793" max="1795" width="10.42578125" style="1" customWidth="1"/>
    <col min="1796" max="1796" width="4" style="1" customWidth="1"/>
    <col min="1797" max="1797" width="10.42578125" style="1" customWidth="1"/>
    <col min="1798" max="1798" width="12.28515625" style="1" bestFit="1" customWidth="1"/>
    <col min="1799" max="1799" width="14" style="1" customWidth="1"/>
    <col min="1800" max="1800" width="14.28515625" style="1" customWidth="1"/>
    <col min="1801" max="1801" width="12.42578125" style="1" customWidth="1"/>
    <col min="1802" max="1802" width="12.140625" style="1" customWidth="1"/>
    <col min="1803" max="1803" width="8.140625" style="1" customWidth="1"/>
    <col min="1804" max="1804" width="14" style="1" customWidth="1"/>
    <col min="1805" max="1805" width="13.42578125" style="1" customWidth="1"/>
    <col min="1806" max="1806" width="13.28515625" style="1" customWidth="1"/>
    <col min="1807" max="1807" width="13.42578125" style="1" customWidth="1"/>
    <col min="1808" max="1808" width="13.85546875" style="1" customWidth="1"/>
    <col min="1809" max="1809" width="11.7109375" style="1" customWidth="1"/>
    <col min="1810" max="1810" width="14" style="1" bestFit="1" customWidth="1"/>
    <col min="1811" max="1811" width="11.42578125" style="1" bestFit="1" customWidth="1"/>
    <col min="1812" max="1814" width="9.42578125" style="1" bestFit="1" customWidth="1"/>
    <col min="1815" max="2044" width="11.42578125" style="1"/>
    <col min="2045" max="2045" width="3.7109375" style="1" customWidth="1"/>
    <col min="2046" max="2046" width="30.140625" style="1" bestFit="1" customWidth="1"/>
    <col min="2047" max="2047" width="11.42578125" style="1" customWidth="1"/>
    <col min="2048" max="2048" width="14.28515625" style="1" customWidth="1"/>
    <col min="2049" max="2051" width="10.42578125" style="1" customWidth="1"/>
    <col min="2052" max="2052" width="4" style="1" customWidth="1"/>
    <col min="2053" max="2053" width="10.42578125" style="1" customWidth="1"/>
    <col min="2054" max="2054" width="12.28515625" style="1" bestFit="1" customWidth="1"/>
    <col min="2055" max="2055" width="14" style="1" customWidth="1"/>
    <col min="2056" max="2056" width="14.28515625" style="1" customWidth="1"/>
    <col min="2057" max="2057" width="12.42578125" style="1" customWidth="1"/>
    <col min="2058" max="2058" width="12.140625" style="1" customWidth="1"/>
    <col min="2059" max="2059" width="8.140625" style="1" customWidth="1"/>
    <col min="2060" max="2060" width="14" style="1" customWidth="1"/>
    <col min="2061" max="2061" width="13.42578125" style="1" customWidth="1"/>
    <col min="2062" max="2062" width="13.28515625" style="1" customWidth="1"/>
    <col min="2063" max="2063" width="13.42578125" style="1" customWidth="1"/>
    <col min="2064" max="2064" width="13.85546875" style="1" customWidth="1"/>
    <col min="2065" max="2065" width="11.7109375" style="1" customWidth="1"/>
    <col min="2066" max="2066" width="14" style="1" bestFit="1" customWidth="1"/>
    <col min="2067" max="2067" width="11.42578125" style="1" bestFit="1" customWidth="1"/>
    <col min="2068" max="2070" width="9.42578125" style="1" bestFit="1" customWidth="1"/>
    <col min="2071" max="2300" width="11.42578125" style="1"/>
    <col min="2301" max="2301" width="3.7109375" style="1" customWidth="1"/>
    <col min="2302" max="2302" width="30.140625" style="1" bestFit="1" customWidth="1"/>
    <col min="2303" max="2303" width="11.42578125" style="1" customWidth="1"/>
    <col min="2304" max="2304" width="14.28515625" style="1" customWidth="1"/>
    <col min="2305" max="2307" width="10.42578125" style="1" customWidth="1"/>
    <col min="2308" max="2308" width="4" style="1" customWidth="1"/>
    <col min="2309" max="2309" width="10.42578125" style="1" customWidth="1"/>
    <col min="2310" max="2310" width="12.28515625" style="1" bestFit="1" customWidth="1"/>
    <col min="2311" max="2311" width="14" style="1" customWidth="1"/>
    <col min="2312" max="2312" width="14.28515625" style="1" customWidth="1"/>
    <col min="2313" max="2313" width="12.42578125" style="1" customWidth="1"/>
    <col min="2314" max="2314" width="12.140625" style="1" customWidth="1"/>
    <col min="2315" max="2315" width="8.140625" style="1" customWidth="1"/>
    <col min="2316" max="2316" width="14" style="1" customWidth="1"/>
    <col min="2317" max="2317" width="13.42578125" style="1" customWidth="1"/>
    <col min="2318" max="2318" width="13.28515625" style="1" customWidth="1"/>
    <col min="2319" max="2319" width="13.42578125" style="1" customWidth="1"/>
    <col min="2320" max="2320" width="13.85546875" style="1" customWidth="1"/>
    <col min="2321" max="2321" width="11.7109375" style="1" customWidth="1"/>
    <col min="2322" max="2322" width="14" style="1" bestFit="1" customWidth="1"/>
    <col min="2323" max="2323" width="11.42578125" style="1" bestFit="1" customWidth="1"/>
    <col min="2324" max="2326" width="9.42578125" style="1" bestFit="1" customWidth="1"/>
    <col min="2327" max="2556" width="11.42578125" style="1"/>
    <col min="2557" max="2557" width="3.7109375" style="1" customWidth="1"/>
    <col min="2558" max="2558" width="30.140625" style="1" bestFit="1" customWidth="1"/>
    <col min="2559" max="2559" width="11.42578125" style="1" customWidth="1"/>
    <col min="2560" max="2560" width="14.28515625" style="1" customWidth="1"/>
    <col min="2561" max="2563" width="10.42578125" style="1" customWidth="1"/>
    <col min="2564" max="2564" width="4" style="1" customWidth="1"/>
    <col min="2565" max="2565" width="10.42578125" style="1" customWidth="1"/>
    <col min="2566" max="2566" width="12.28515625" style="1" bestFit="1" customWidth="1"/>
    <col min="2567" max="2567" width="14" style="1" customWidth="1"/>
    <col min="2568" max="2568" width="14.28515625" style="1" customWidth="1"/>
    <col min="2569" max="2569" width="12.42578125" style="1" customWidth="1"/>
    <col min="2570" max="2570" width="12.140625" style="1" customWidth="1"/>
    <col min="2571" max="2571" width="8.140625" style="1" customWidth="1"/>
    <col min="2572" max="2572" width="14" style="1" customWidth="1"/>
    <col min="2573" max="2573" width="13.42578125" style="1" customWidth="1"/>
    <col min="2574" max="2574" width="13.28515625" style="1" customWidth="1"/>
    <col min="2575" max="2575" width="13.42578125" style="1" customWidth="1"/>
    <col min="2576" max="2576" width="13.85546875" style="1" customWidth="1"/>
    <col min="2577" max="2577" width="11.7109375" style="1" customWidth="1"/>
    <col min="2578" max="2578" width="14" style="1" bestFit="1" customWidth="1"/>
    <col min="2579" max="2579" width="11.42578125" style="1" bestFit="1" customWidth="1"/>
    <col min="2580" max="2582" width="9.42578125" style="1" bestFit="1" customWidth="1"/>
    <col min="2583" max="2812" width="11.42578125" style="1"/>
    <col min="2813" max="2813" width="3.7109375" style="1" customWidth="1"/>
    <col min="2814" max="2814" width="30.140625" style="1" bestFit="1" customWidth="1"/>
    <col min="2815" max="2815" width="11.42578125" style="1" customWidth="1"/>
    <col min="2816" max="2816" width="14.28515625" style="1" customWidth="1"/>
    <col min="2817" max="2819" width="10.42578125" style="1" customWidth="1"/>
    <col min="2820" max="2820" width="4" style="1" customWidth="1"/>
    <col min="2821" max="2821" width="10.42578125" style="1" customWidth="1"/>
    <col min="2822" max="2822" width="12.28515625" style="1" bestFit="1" customWidth="1"/>
    <col min="2823" max="2823" width="14" style="1" customWidth="1"/>
    <col min="2824" max="2824" width="14.28515625" style="1" customWidth="1"/>
    <col min="2825" max="2825" width="12.42578125" style="1" customWidth="1"/>
    <col min="2826" max="2826" width="12.140625" style="1" customWidth="1"/>
    <col min="2827" max="2827" width="8.140625" style="1" customWidth="1"/>
    <col min="2828" max="2828" width="14" style="1" customWidth="1"/>
    <col min="2829" max="2829" width="13.42578125" style="1" customWidth="1"/>
    <col min="2830" max="2830" width="13.28515625" style="1" customWidth="1"/>
    <col min="2831" max="2831" width="13.42578125" style="1" customWidth="1"/>
    <col min="2832" max="2832" width="13.85546875" style="1" customWidth="1"/>
    <col min="2833" max="2833" width="11.7109375" style="1" customWidth="1"/>
    <col min="2834" max="2834" width="14" style="1" bestFit="1" customWidth="1"/>
    <col min="2835" max="2835" width="11.42578125" style="1" bestFit="1" customWidth="1"/>
    <col min="2836" max="2838" width="9.42578125" style="1" bestFit="1" customWidth="1"/>
    <col min="2839" max="3068" width="11.42578125" style="1"/>
    <col min="3069" max="3069" width="3.7109375" style="1" customWidth="1"/>
    <col min="3070" max="3070" width="30.140625" style="1" bestFit="1" customWidth="1"/>
    <col min="3071" max="3071" width="11.42578125" style="1" customWidth="1"/>
    <col min="3072" max="3072" width="14.28515625" style="1" customWidth="1"/>
    <col min="3073" max="3075" width="10.42578125" style="1" customWidth="1"/>
    <col min="3076" max="3076" width="4" style="1" customWidth="1"/>
    <col min="3077" max="3077" width="10.42578125" style="1" customWidth="1"/>
    <col min="3078" max="3078" width="12.28515625" style="1" bestFit="1" customWidth="1"/>
    <col min="3079" max="3079" width="14" style="1" customWidth="1"/>
    <col min="3080" max="3080" width="14.28515625" style="1" customWidth="1"/>
    <col min="3081" max="3081" width="12.42578125" style="1" customWidth="1"/>
    <col min="3082" max="3082" width="12.140625" style="1" customWidth="1"/>
    <col min="3083" max="3083" width="8.140625" style="1" customWidth="1"/>
    <col min="3084" max="3084" width="14" style="1" customWidth="1"/>
    <col min="3085" max="3085" width="13.42578125" style="1" customWidth="1"/>
    <col min="3086" max="3086" width="13.28515625" style="1" customWidth="1"/>
    <col min="3087" max="3087" width="13.42578125" style="1" customWidth="1"/>
    <col min="3088" max="3088" width="13.85546875" style="1" customWidth="1"/>
    <col min="3089" max="3089" width="11.7109375" style="1" customWidth="1"/>
    <col min="3090" max="3090" width="14" style="1" bestFit="1" customWidth="1"/>
    <col min="3091" max="3091" width="11.42578125" style="1" bestFit="1" customWidth="1"/>
    <col min="3092" max="3094" width="9.42578125" style="1" bestFit="1" customWidth="1"/>
    <col min="3095" max="3324" width="11.42578125" style="1"/>
    <col min="3325" max="3325" width="3.7109375" style="1" customWidth="1"/>
    <col min="3326" max="3326" width="30.140625" style="1" bestFit="1" customWidth="1"/>
    <col min="3327" max="3327" width="11.42578125" style="1" customWidth="1"/>
    <col min="3328" max="3328" width="14.28515625" style="1" customWidth="1"/>
    <col min="3329" max="3331" width="10.42578125" style="1" customWidth="1"/>
    <col min="3332" max="3332" width="4" style="1" customWidth="1"/>
    <col min="3333" max="3333" width="10.42578125" style="1" customWidth="1"/>
    <col min="3334" max="3334" width="12.28515625" style="1" bestFit="1" customWidth="1"/>
    <col min="3335" max="3335" width="14" style="1" customWidth="1"/>
    <col min="3336" max="3336" width="14.28515625" style="1" customWidth="1"/>
    <col min="3337" max="3337" width="12.42578125" style="1" customWidth="1"/>
    <col min="3338" max="3338" width="12.140625" style="1" customWidth="1"/>
    <col min="3339" max="3339" width="8.140625" style="1" customWidth="1"/>
    <col min="3340" max="3340" width="14" style="1" customWidth="1"/>
    <col min="3341" max="3341" width="13.42578125" style="1" customWidth="1"/>
    <col min="3342" max="3342" width="13.28515625" style="1" customWidth="1"/>
    <col min="3343" max="3343" width="13.42578125" style="1" customWidth="1"/>
    <col min="3344" max="3344" width="13.85546875" style="1" customWidth="1"/>
    <col min="3345" max="3345" width="11.7109375" style="1" customWidth="1"/>
    <col min="3346" max="3346" width="14" style="1" bestFit="1" customWidth="1"/>
    <col min="3347" max="3347" width="11.42578125" style="1" bestFit="1" customWidth="1"/>
    <col min="3348" max="3350" width="9.42578125" style="1" bestFit="1" customWidth="1"/>
    <col min="3351" max="3580" width="11.42578125" style="1"/>
    <col min="3581" max="3581" width="3.7109375" style="1" customWidth="1"/>
    <col min="3582" max="3582" width="30.140625" style="1" bestFit="1" customWidth="1"/>
    <col min="3583" max="3583" width="11.42578125" style="1" customWidth="1"/>
    <col min="3584" max="3584" width="14.28515625" style="1" customWidth="1"/>
    <col min="3585" max="3587" width="10.42578125" style="1" customWidth="1"/>
    <col min="3588" max="3588" width="4" style="1" customWidth="1"/>
    <col min="3589" max="3589" width="10.42578125" style="1" customWidth="1"/>
    <col min="3590" max="3590" width="12.28515625" style="1" bestFit="1" customWidth="1"/>
    <col min="3591" max="3591" width="14" style="1" customWidth="1"/>
    <col min="3592" max="3592" width="14.28515625" style="1" customWidth="1"/>
    <col min="3593" max="3593" width="12.42578125" style="1" customWidth="1"/>
    <col min="3594" max="3594" width="12.140625" style="1" customWidth="1"/>
    <col min="3595" max="3595" width="8.140625" style="1" customWidth="1"/>
    <col min="3596" max="3596" width="14" style="1" customWidth="1"/>
    <col min="3597" max="3597" width="13.42578125" style="1" customWidth="1"/>
    <col min="3598" max="3598" width="13.28515625" style="1" customWidth="1"/>
    <col min="3599" max="3599" width="13.42578125" style="1" customWidth="1"/>
    <col min="3600" max="3600" width="13.85546875" style="1" customWidth="1"/>
    <col min="3601" max="3601" width="11.7109375" style="1" customWidth="1"/>
    <col min="3602" max="3602" width="14" style="1" bestFit="1" customWidth="1"/>
    <col min="3603" max="3603" width="11.42578125" style="1" bestFit="1" customWidth="1"/>
    <col min="3604" max="3606" width="9.42578125" style="1" bestFit="1" customWidth="1"/>
    <col min="3607" max="3836" width="11.42578125" style="1"/>
    <col min="3837" max="3837" width="3.7109375" style="1" customWidth="1"/>
    <col min="3838" max="3838" width="30.140625" style="1" bestFit="1" customWidth="1"/>
    <col min="3839" max="3839" width="11.42578125" style="1" customWidth="1"/>
    <col min="3840" max="3840" width="14.28515625" style="1" customWidth="1"/>
    <col min="3841" max="3843" width="10.42578125" style="1" customWidth="1"/>
    <col min="3844" max="3844" width="4" style="1" customWidth="1"/>
    <col min="3845" max="3845" width="10.42578125" style="1" customWidth="1"/>
    <col min="3846" max="3846" width="12.28515625" style="1" bestFit="1" customWidth="1"/>
    <col min="3847" max="3847" width="14" style="1" customWidth="1"/>
    <col min="3848" max="3848" width="14.28515625" style="1" customWidth="1"/>
    <col min="3849" max="3849" width="12.42578125" style="1" customWidth="1"/>
    <col min="3850" max="3850" width="12.140625" style="1" customWidth="1"/>
    <col min="3851" max="3851" width="8.140625" style="1" customWidth="1"/>
    <col min="3852" max="3852" width="14" style="1" customWidth="1"/>
    <col min="3853" max="3853" width="13.42578125" style="1" customWidth="1"/>
    <col min="3854" max="3854" width="13.28515625" style="1" customWidth="1"/>
    <col min="3855" max="3855" width="13.42578125" style="1" customWidth="1"/>
    <col min="3856" max="3856" width="13.85546875" style="1" customWidth="1"/>
    <col min="3857" max="3857" width="11.7109375" style="1" customWidth="1"/>
    <col min="3858" max="3858" width="14" style="1" bestFit="1" customWidth="1"/>
    <col min="3859" max="3859" width="11.42578125" style="1" bestFit="1" customWidth="1"/>
    <col min="3860" max="3862" width="9.42578125" style="1" bestFit="1" customWidth="1"/>
    <col min="3863" max="4092" width="11.42578125" style="1"/>
    <col min="4093" max="4093" width="3.7109375" style="1" customWidth="1"/>
    <col min="4094" max="4094" width="30.140625" style="1" bestFit="1" customWidth="1"/>
    <col min="4095" max="4095" width="11.42578125" style="1" customWidth="1"/>
    <col min="4096" max="4096" width="14.28515625" style="1" customWidth="1"/>
    <col min="4097" max="4099" width="10.42578125" style="1" customWidth="1"/>
    <col min="4100" max="4100" width="4" style="1" customWidth="1"/>
    <col min="4101" max="4101" width="10.42578125" style="1" customWidth="1"/>
    <col min="4102" max="4102" width="12.28515625" style="1" bestFit="1" customWidth="1"/>
    <col min="4103" max="4103" width="14" style="1" customWidth="1"/>
    <col min="4104" max="4104" width="14.28515625" style="1" customWidth="1"/>
    <col min="4105" max="4105" width="12.42578125" style="1" customWidth="1"/>
    <col min="4106" max="4106" width="12.140625" style="1" customWidth="1"/>
    <col min="4107" max="4107" width="8.140625" style="1" customWidth="1"/>
    <col min="4108" max="4108" width="14" style="1" customWidth="1"/>
    <col min="4109" max="4109" width="13.42578125" style="1" customWidth="1"/>
    <col min="4110" max="4110" width="13.28515625" style="1" customWidth="1"/>
    <col min="4111" max="4111" width="13.42578125" style="1" customWidth="1"/>
    <col min="4112" max="4112" width="13.85546875" style="1" customWidth="1"/>
    <col min="4113" max="4113" width="11.7109375" style="1" customWidth="1"/>
    <col min="4114" max="4114" width="14" style="1" bestFit="1" customWidth="1"/>
    <col min="4115" max="4115" width="11.42578125" style="1" bestFit="1" customWidth="1"/>
    <col min="4116" max="4118" width="9.42578125" style="1" bestFit="1" customWidth="1"/>
    <col min="4119" max="4348" width="11.42578125" style="1"/>
    <col min="4349" max="4349" width="3.7109375" style="1" customWidth="1"/>
    <col min="4350" max="4350" width="30.140625" style="1" bestFit="1" customWidth="1"/>
    <col min="4351" max="4351" width="11.42578125" style="1" customWidth="1"/>
    <col min="4352" max="4352" width="14.28515625" style="1" customWidth="1"/>
    <col min="4353" max="4355" width="10.42578125" style="1" customWidth="1"/>
    <col min="4356" max="4356" width="4" style="1" customWidth="1"/>
    <col min="4357" max="4357" width="10.42578125" style="1" customWidth="1"/>
    <col min="4358" max="4358" width="12.28515625" style="1" bestFit="1" customWidth="1"/>
    <col min="4359" max="4359" width="14" style="1" customWidth="1"/>
    <col min="4360" max="4360" width="14.28515625" style="1" customWidth="1"/>
    <col min="4361" max="4361" width="12.42578125" style="1" customWidth="1"/>
    <col min="4362" max="4362" width="12.140625" style="1" customWidth="1"/>
    <col min="4363" max="4363" width="8.140625" style="1" customWidth="1"/>
    <col min="4364" max="4364" width="14" style="1" customWidth="1"/>
    <col min="4365" max="4365" width="13.42578125" style="1" customWidth="1"/>
    <col min="4366" max="4366" width="13.28515625" style="1" customWidth="1"/>
    <col min="4367" max="4367" width="13.42578125" style="1" customWidth="1"/>
    <col min="4368" max="4368" width="13.85546875" style="1" customWidth="1"/>
    <col min="4369" max="4369" width="11.7109375" style="1" customWidth="1"/>
    <col min="4370" max="4370" width="14" style="1" bestFit="1" customWidth="1"/>
    <col min="4371" max="4371" width="11.42578125" style="1" bestFit="1" customWidth="1"/>
    <col min="4372" max="4374" width="9.42578125" style="1" bestFit="1" customWidth="1"/>
    <col min="4375" max="4604" width="11.42578125" style="1"/>
    <col min="4605" max="4605" width="3.7109375" style="1" customWidth="1"/>
    <col min="4606" max="4606" width="30.140625" style="1" bestFit="1" customWidth="1"/>
    <col min="4607" max="4607" width="11.42578125" style="1" customWidth="1"/>
    <col min="4608" max="4608" width="14.28515625" style="1" customWidth="1"/>
    <col min="4609" max="4611" width="10.42578125" style="1" customWidth="1"/>
    <col min="4612" max="4612" width="4" style="1" customWidth="1"/>
    <col min="4613" max="4613" width="10.42578125" style="1" customWidth="1"/>
    <col min="4614" max="4614" width="12.28515625" style="1" bestFit="1" customWidth="1"/>
    <col min="4615" max="4615" width="14" style="1" customWidth="1"/>
    <col min="4616" max="4616" width="14.28515625" style="1" customWidth="1"/>
    <col min="4617" max="4617" width="12.42578125" style="1" customWidth="1"/>
    <col min="4618" max="4618" width="12.140625" style="1" customWidth="1"/>
    <col min="4619" max="4619" width="8.140625" style="1" customWidth="1"/>
    <col min="4620" max="4620" width="14" style="1" customWidth="1"/>
    <col min="4621" max="4621" width="13.42578125" style="1" customWidth="1"/>
    <col min="4622" max="4622" width="13.28515625" style="1" customWidth="1"/>
    <col min="4623" max="4623" width="13.42578125" style="1" customWidth="1"/>
    <col min="4624" max="4624" width="13.85546875" style="1" customWidth="1"/>
    <col min="4625" max="4625" width="11.7109375" style="1" customWidth="1"/>
    <col min="4626" max="4626" width="14" style="1" bestFit="1" customWidth="1"/>
    <col min="4627" max="4627" width="11.42578125" style="1" bestFit="1" customWidth="1"/>
    <col min="4628" max="4630" width="9.42578125" style="1" bestFit="1" customWidth="1"/>
    <col min="4631" max="4860" width="11.42578125" style="1"/>
    <col min="4861" max="4861" width="3.7109375" style="1" customWidth="1"/>
    <col min="4862" max="4862" width="30.140625" style="1" bestFit="1" customWidth="1"/>
    <col min="4863" max="4863" width="11.42578125" style="1" customWidth="1"/>
    <col min="4864" max="4864" width="14.28515625" style="1" customWidth="1"/>
    <col min="4865" max="4867" width="10.42578125" style="1" customWidth="1"/>
    <col min="4868" max="4868" width="4" style="1" customWidth="1"/>
    <col min="4869" max="4869" width="10.42578125" style="1" customWidth="1"/>
    <col min="4870" max="4870" width="12.28515625" style="1" bestFit="1" customWidth="1"/>
    <col min="4871" max="4871" width="14" style="1" customWidth="1"/>
    <col min="4872" max="4872" width="14.28515625" style="1" customWidth="1"/>
    <col min="4873" max="4873" width="12.42578125" style="1" customWidth="1"/>
    <col min="4874" max="4874" width="12.140625" style="1" customWidth="1"/>
    <col min="4875" max="4875" width="8.140625" style="1" customWidth="1"/>
    <col min="4876" max="4876" width="14" style="1" customWidth="1"/>
    <col min="4877" max="4877" width="13.42578125" style="1" customWidth="1"/>
    <col min="4878" max="4878" width="13.28515625" style="1" customWidth="1"/>
    <col min="4879" max="4879" width="13.42578125" style="1" customWidth="1"/>
    <col min="4880" max="4880" width="13.85546875" style="1" customWidth="1"/>
    <col min="4881" max="4881" width="11.7109375" style="1" customWidth="1"/>
    <col min="4882" max="4882" width="14" style="1" bestFit="1" customWidth="1"/>
    <col min="4883" max="4883" width="11.42578125" style="1" bestFit="1" customWidth="1"/>
    <col min="4884" max="4886" width="9.42578125" style="1" bestFit="1" customWidth="1"/>
    <col min="4887" max="5116" width="11.42578125" style="1"/>
    <col min="5117" max="5117" width="3.7109375" style="1" customWidth="1"/>
    <col min="5118" max="5118" width="30.140625" style="1" bestFit="1" customWidth="1"/>
    <col min="5119" max="5119" width="11.42578125" style="1" customWidth="1"/>
    <col min="5120" max="5120" width="14.28515625" style="1" customWidth="1"/>
    <col min="5121" max="5123" width="10.42578125" style="1" customWidth="1"/>
    <col min="5124" max="5124" width="4" style="1" customWidth="1"/>
    <col min="5125" max="5125" width="10.42578125" style="1" customWidth="1"/>
    <col min="5126" max="5126" width="12.28515625" style="1" bestFit="1" customWidth="1"/>
    <col min="5127" max="5127" width="14" style="1" customWidth="1"/>
    <col min="5128" max="5128" width="14.28515625" style="1" customWidth="1"/>
    <col min="5129" max="5129" width="12.42578125" style="1" customWidth="1"/>
    <col min="5130" max="5130" width="12.140625" style="1" customWidth="1"/>
    <col min="5131" max="5131" width="8.140625" style="1" customWidth="1"/>
    <col min="5132" max="5132" width="14" style="1" customWidth="1"/>
    <col min="5133" max="5133" width="13.42578125" style="1" customWidth="1"/>
    <col min="5134" max="5134" width="13.28515625" style="1" customWidth="1"/>
    <col min="5135" max="5135" width="13.42578125" style="1" customWidth="1"/>
    <col min="5136" max="5136" width="13.85546875" style="1" customWidth="1"/>
    <col min="5137" max="5137" width="11.7109375" style="1" customWidth="1"/>
    <col min="5138" max="5138" width="14" style="1" bestFit="1" customWidth="1"/>
    <col min="5139" max="5139" width="11.42578125" style="1" bestFit="1" customWidth="1"/>
    <col min="5140" max="5142" width="9.42578125" style="1" bestFit="1" customWidth="1"/>
    <col min="5143" max="5372" width="11.42578125" style="1"/>
    <col min="5373" max="5373" width="3.7109375" style="1" customWidth="1"/>
    <col min="5374" max="5374" width="30.140625" style="1" bestFit="1" customWidth="1"/>
    <col min="5375" max="5375" width="11.42578125" style="1" customWidth="1"/>
    <col min="5376" max="5376" width="14.28515625" style="1" customWidth="1"/>
    <col min="5377" max="5379" width="10.42578125" style="1" customWidth="1"/>
    <col min="5380" max="5380" width="4" style="1" customWidth="1"/>
    <col min="5381" max="5381" width="10.42578125" style="1" customWidth="1"/>
    <col min="5382" max="5382" width="12.28515625" style="1" bestFit="1" customWidth="1"/>
    <col min="5383" max="5383" width="14" style="1" customWidth="1"/>
    <col min="5384" max="5384" width="14.28515625" style="1" customWidth="1"/>
    <col min="5385" max="5385" width="12.42578125" style="1" customWidth="1"/>
    <col min="5386" max="5386" width="12.140625" style="1" customWidth="1"/>
    <col min="5387" max="5387" width="8.140625" style="1" customWidth="1"/>
    <col min="5388" max="5388" width="14" style="1" customWidth="1"/>
    <col min="5389" max="5389" width="13.42578125" style="1" customWidth="1"/>
    <col min="5390" max="5390" width="13.28515625" style="1" customWidth="1"/>
    <col min="5391" max="5391" width="13.42578125" style="1" customWidth="1"/>
    <col min="5392" max="5392" width="13.85546875" style="1" customWidth="1"/>
    <col min="5393" max="5393" width="11.7109375" style="1" customWidth="1"/>
    <col min="5394" max="5394" width="14" style="1" bestFit="1" customWidth="1"/>
    <col min="5395" max="5395" width="11.42578125" style="1" bestFit="1" customWidth="1"/>
    <col min="5396" max="5398" width="9.42578125" style="1" bestFit="1" customWidth="1"/>
    <col min="5399" max="5628" width="11.42578125" style="1"/>
    <col min="5629" max="5629" width="3.7109375" style="1" customWidth="1"/>
    <col min="5630" max="5630" width="30.140625" style="1" bestFit="1" customWidth="1"/>
    <col min="5631" max="5631" width="11.42578125" style="1" customWidth="1"/>
    <col min="5632" max="5632" width="14.28515625" style="1" customWidth="1"/>
    <col min="5633" max="5635" width="10.42578125" style="1" customWidth="1"/>
    <col min="5636" max="5636" width="4" style="1" customWidth="1"/>
    <col min="5637" max="5637" width="10.42578125" style="1" customWidth="1"/>
    <col min="5638" max="5638" width="12.28515625" style="1" bestFit="1" customWidth="1"/>
    <col min="5639" max="5639" width="14" style="1" customWidth="1"/>
    <col min="5640" max="5640" width="14.28515625" style="1" customWidth="1"/>
    <col min="5641" max="5641" width="12.42578125" style="1" customWidth="1"/>
    <col min="5642" max="5642" width="12.140625" style="1" customWidth="1"/>
    <col min="5643" max="5643" width="8.140625" style="1" customWidth="1"/>
    <col min="5644" max="5644" width="14" style="1" customWidth="1"/>
    <col min="5645" max="5645" width="13.42578125" style="1" customWidth="1"/>
    <col min="5646" max="5646" width="13.28515625" style="1" customWidth="1"/>
    <col min="5647" max="5647" width="13.42578125" style="1" customWidth="1"/>
    <col min="5648" max="5648" width="13.85546875" style="1" customWidth="1"/>
    <col min="5649" max="5649" width="11.7109375" style="1" customWidth="1"/>
    <col min="5650" max="5650" width="14" style="1" bestFit="1" customWidth="1"/>
    <col min="5651" max="5651" width="11.42578125" style="1" bestFit="1" customWidth="1"/>
    <col min="5652" max="5654" width="9.42578125" style="1" bestFit="1" customWidth="1"/>
    <col min="5655" max="5884" width="11.42578125" style="1"/>
    <col min="5885" max="5885" width="3.7109375" style="1" customWidth="1"/>
    <col min="5886" max="5886" width="30.140625" style="1" bestFit="1" customWidth="1"/>
    <col min="5887" max="5887" width="11.42578125" style="1" customWidth="1"/>
    <col min="5888" max="5888" width="14.28515625" style="1" customWidth="1"/>
    <col min="5889" max="5891" width="10.42578125" style="1" customWidth="1"/>
    <col min="5892" max="5892" width="4" style="1" customWidth="1"/>
    <col min="5893" max="5893" width="10.42578125" style="1" customWidth="1"/>
    <col min="5894" max="5894" width="12.28515625" style="1" bestFit="1" customWidth="1"/>
    <col min="5895" max="5895" width="14" style="1" customWidth="1"/>
    <col min="5896" max="5896" width="14.28515625" style="1" customWidth="1"/>
    <col min="5897" max="5897" width="12.42578125" style="1" customWidth="1"/>
    <col min="5898" max="5898" width="12.140625" style="1" customWidth="1"/>
    <col min="5899" max="5899" width="8.140625" style="1" customWidth="1"/>
    <col min="5900" max="5900" width="14" style="1" customWidth="1"/>
    <col min="5901" max="5901" width="13.42578125" style="1" customWidth="1"/>
    <col min="5902" max="5902" width="13.28515625" style="1" customWidth="1"/>
    <col min="5903" max="5903" width="13.42578125" style="1" customWidth="1"/>
    <col min="5904" max="5904" width="13.85546875" style="1" customWidth="1"/>
    <col min="5905" max="5905" width="11.7109375" style="1" customWidth="1"/>
    <col min="5906" max="5906" width="14" style="1" bestFit="1" customWidth="1"/>
    <col min="5907" max="5907" width="11.42578125" style="1" bestFit="1" customWidth="1"/>
    <col min="5908" max="5910" width="9.42578125" style="1" bestFit="1" customWidth="1"/>
    <col min="5911" max="6140" width="11.42578125" style="1"/>
    <col min="6141" max="6141" width="3.7109375" style="1" customWidth="1"/>
    <col min="6142" max="6142" width="30.140625" style="1" bestFit="1" customWidth="1"/>
    <col min="6143" max="6143" width="11.42578125" style="1" customWidth="1"/>
    <col min="6144" max="6144" width="14.28515625" style="1" customWidth="1"/>
    <col min="6145" max="6147" width="10.42578125" style="1" customWidth="1"/>
    <col min="6148" max="6148" width="4" style="1" customWidth="1"/>
    <col min="6149" max="6149" width="10.42578125" style="1" customWidth="1"/>
    <col min="6150" max="6150" width="12.28515625" style="1" bestFit="1" customWidth="1"/>
    <col min="6151" max="6151" width="14" style="1" customWidth="1"/>
    <col min="6152" max="6152" width="14.28515625" style="1" customWidth="1"/>
    <col min="6153" max="6153" width="12.42578125" style="1" customWidth="1"/>
    <col min="6154" max="6154" width="12.140625" style="1" customWidth="1"/>
    <col min="6155" max="6155" width="8.140625" style="1" customWidth="1"/>
    <col min="6156" max="6156" width="14" style="1" customWidth="1"/>
    <col min="6157" max="6157" width="13.42578125" style="1" customWidth="1"/>
    <col min="6158" max="6158" width="13.28515625" style="1" customWidth="1"/>
    <col min="6159" max="6159" width="13.42578125" style="1" customWidth="1"/>
    <col min="6160" max="6160" width="13.85546875" style="1" customWidth="1"/>
    <col min="6161" max="6161" width="11.7109375" style="1" customWidth="1"/>
    <col min="6162" max="6162" width="14" style="1" bestFit="1" customWidth="1"/>
    <col min="6163" max="6163" width="11.42578125" style="1" bestFit="1" customWidth="1"/>
    <col min="6164" max="6166" width="9.42578125" style="1" bestFit="1" customWidth="1"/>
    <col min="6167" max="6396" width="11.42578125" style="1"/>
    <col min="6397" max="6397" width="3.7109375" style="1" customWidth="1"/>
    <col min="6398" max="6398" width="30.140625" style="1" bestFit="1" customWidth="1"/>
    <col min="6399" max="6399" width="11.42578125" style="1" customWidth="1"/>
    <col min="6400" max="6400" width="14.28515625" style="1" customWidth="1"/>
    <col min="6401" max="6403" width="10.42578125" style="1" customWidth="1"/>
    <col min="6404" max="6404" width="4" style="1" customWidth="1"/>
    <col min="6405" max="6405" width="10.42578125" style="1" customWidth="1"/>
    <col min="6406" max="6406" width="12.28515625" style="1" bestFit="1" customWidth="1"/>
    <col min="6407" max="6407" width="14" style="1" customWidth="1"/>
    <col min="6408" max="6408" width="14.28515625" style="1" customWidth="1"/>
    <col min="6409" max="6409" width="12.42578125" style="1" customWidth="1"/>
    <col min="6410" max="6410" width="12.140625" style="1" customWidth="1"/>
    <col min="6411" max="6411" width="8.140625" style="1" customWidth="1"/>
    <col min="6412" max="6412" width="14" style="1" customWidth="1"/>
    <col min="6413" max="6413" width="13.42578125" style="1" customWidth="1"/>
    <col min="6414" max="6414" width="13.28515625" style="1" customWidth="1"/>
    <col min="6415" max="6415" width="13.42578125" style="1" customWidth="1"/>
    <col min="6416" max="6416" width="13.85546875" style="1" customWidth="1"/>
    <col min="6417" max="6417" width="11.7109375" style="1" customWidth="1"/>
    <col min="6418" max="6418" width="14" style="1" bestFit="1" customWidth="1"/>
    <col min="6419" max="6419" width="11.42578125" style="1" bestFit="1" customWidth="1"/>
    <col min="6420" max="6422" width="9.42578125" style="1" bestFit="1" customWidth="1"/>
    <col min="6423" max="6652" width="11.42578125" style="1"/>
    <col min="6653" max="6653" width="3.7109375" style="1" customWidth="1"/>
    <col min="6654" max="6654" width="30.140625" style="1" bestFit="1" customWidth="1"/>
    <col min="6655" max="6655" width="11.42578125" style="1" customWidth="1"/>
    <col min="6656" max="6656" width="14.28515625" style="1" customWidth="1"/>
    <col min="6657" max="6659" width="10.42578125" style="1" customWidth="1"/>
    <col min="6660" max="6660" width="4" style="1" customWidth="1"/>
    <col min="6661" max="6661" width="10.42578125" style="1" customWidth="1"/>
    <col min="6662" max="6662" width="12.28515625" style="1" bestFit="1" customWidth="1"/>
    <col min="6663" max="6663" width="14" style="1" customWidth="1"/>
    <col min="6664" max="6664" width="14.28515625" style="1" customWidth="1"/>
    <col min="6665" max="6665" width="12.42578125" style="1" customWidth="1"/>
    <col min="6666" max="6666" width="12.140625" style="1" customWidth="1"/>
    <col min="6667" max="6667" width="8.140625" style="1" customWidth="1"/>
    <col min="6668" max="6668" width="14" style="1" customWidth="1"/>
    <col min="6669" max="6669" width="13.42578125" style="1" customWidth="1"/>
    <col min="6670" max="6670" width="13.28515625" style="1" customWidth="1"/>
    <col min="6671" max="6671" width="13.42578125" style="1" customWidth="1"/>
    <col min="6672" max="6672" width="13.85546875" style="1" customWidth="1"/>
    <col min="6673" max="6673" width="11.7109375" style="1" customWidth="1"/>
    <col min="6674" max="6674" width="14" style="1" bestFit="1" customWidth="1"/>
    <col min="6675" max="6675" width="11.42578125" style="1" bestFit="1" customWidth="1"/>
    <col min="6676" max="6678" width="9.42578125" style="1" bestFit="1" customWidth="1"/>
    <col min="6679" max="6908" width="11.42578125" style="1"/>
    <col min="6909" max="6909" width="3.7109375" style="1" customWidth="1"/>
    <col min="6910" max="6910" width="30.140625" style="1" bestFit="1" customWidth="1"/>
    <col min="6911" max="6911" width="11.42578125" style="1" customWidth="1"/>
    <col min="6912" max="6912" width="14.28515625" style="1" customWidth="1"/>
    <col min="6913" max="6915" width="10.42578125" style="1" customWidth="1"/>
    <col min="6916" max="6916" width="4" style="1" customWidth="1"/>
    <col min="6917" max="6917" width="10.42578125" style="1" customWidth="1"/>
    <col min="6918" max="6918" width="12.28515625" style="1" bestFit="1" customWidth="1"/>
    <col min="6919" max="6919" width="14" style="1" customWidth="1"/>
    <col min="6920" max="6920" width="14.28515625" style="1" customWidth="1"/>
    <col min="6921" max="6921" width="12.42578125" style="1" customWidth="1"/>
    <col min="6922" max="6922" width="12.140625" style="1" customWidth="1"/>
    <col min="6923" max="6923" width="8.140625" style="1" customWidth="1"/>
    <col min="6924" max="6924" width="14" style="1" customWidth="1"/>
    <col min="6925" max="6925" width="13.42578125" style="1" customWidth="1"/>
    <col min="6926" max="6926" width="13.28515625" style="1" customWidth="1"/>
    <col min="6927" max="6927" width="13.42578125" style="1" customWidth="1"/>
    <col min="6928" max="6928" width="13.85546875" style="1" customWidth="1"/>
    <col min="6929" max="6929" width="11.7109375" style="1" customWidth="1"/>
    <col min="6930" max="6930" width="14" style="1" bestFit="1" customWidth="1"/>
    <col min="6931" max="6931" width="11.42578125" style="1" bestFit="1" customWidth="1"/>
    <col min="6932" max="6934" width="9.42578125" style="1" bestFit="1" customWidth="1"/>
    <col min="6935" max="7164" width="11.42578125" style="1"/>
    <col min="7165" max="7165" width="3.7109375" style="1" customWidth="1"/>
    <col min="7166" max="7166" width="30.140625" style="1" bestFit="1" customWidth="1"/>
    <col min="7167" max="7167" width="11.42578125" style="1" customWidth="1"/>
    <col min="7168" max="7168" width="14.28515625" style="1" customWidth="1"/>
    <col min="7169" max="7171" width="10.42578125" style="1" customWidth="1"/>
    <col min="7172" max="7172" width="4" style="1" customWidth="1"/>
    <col min="7173" max="7173" width="10.42578125" style="1" customWidth="1"/>
    <col min="7174" max="7174" width="12.28515625" style="1" bestFit="1" customWidth="1"/>
    <col min="7175" max="7175" width="14" style="1" customWidth="1"/>
    <col min="7176" max="7176" width="14.28515625" style="1" customWidth="1"/>
    <col min="7177" max="7177" width="12.42578125" style="1" customWidth="1"/>
    <col min="7178" max="7178" width="12.140625" style="1" customWidth="1"/>
    <col min="7179" max="7179" width="8.140625" style="1" customWidth="1"/>
    <col min="7180" max="7180" width="14" style="1" customWidth="1"/>
    <col min="7181" max="7181" width="13.42578125" style="1" customWidth="1"/>
    <col min="7182" max="7182" width="13.28515625" style="1" customWidth="1"/>
    <col min="7183" max="7183" width="13.42578125" style="1" customWidth="1"/>
    <col min="7184" max="7184" width="13.85546875" style="1" customWidth="1"/>
    <col min="7185" max="7185" width="11.7109375" style="1" customWidth="1"/>
    <col min="7186" max="7186" width="14" style="1" bestFit="1" customWidth="1"/>
    <col min="7187" max="7187" width="11.42578125" style="1" bestFit="1" customWidth="1"/>
    <col min="7188" max="7190" width="9.42578125" style="1" bestFit="1" customWidth="1"/>
    <col min="7191" max="7420" width="11.42578125" style="1"/>
    <col min="7421" max="7421" width="3.7109375" style="1" customWidth="1"/>
    <col min="7422" max="7422" width="30.140625" style="1" bestFit="1" customWidth="1"/>
    <col min="7423" max="7423" width="11.42578125" style="1" customWidth="1"/>
    <col min="7424" max="7424" width="14.28515625" style="1" customWidth="1"/>
    <col min="7425" max="7427" width="10.42578125" style="1" customWidth="1"/>
    <col min="7428" max="7428" width="4" style="1" customWidth="1"/>
    <col min="7429" max="7429" width="10.42578125" style="1" customWidth="1"/>
    <col min="7430" max="7430" width="12.28515625" style="1" bestFit="1" customWidth="1"/>
    <col min="7431" max="7431" width="14" style="1" customWidth="1"/>
    <col min="7432" max="7432" width="14.28515625" style="1" customWidth="1"/>
    <col min="7433" max="7433" width="12.42578125" style="1" customWidth="1"/>
    <col min="7434" max="7434" width="12.140625" style="1" customWidth="1"/>
    <col min="7435" max="7435" width="8.140625" style="1" customWidth="1"/>
    <col min="7436" max="7436" width="14" style="1" customWidth="1"/>
    <col min="7437" max="7437" width="13.42578125" style="1" customWidth="1"/>
    <col min="7438" max="7438" width="13.28515625" style="1" customWidth="1"/>
    <col min="7439" max="7439" width="13.42578125" style="1" customWidth="1"/>
    <col min="7440" max="7440" width="13.85546875" style="1" customWidth="1"/>
    <col min="7441" max="7441" width="11.7109375" style="1" customWidth="1"/>
    <col min="7442" max="7442" width="14" style="1" bestFit="1" customWidth="1"/>
    <col min="7443" max="7443" width="11.42578125" style="1" bestFit="1" customWidth="1"/>
    <col min="7444" max="7446" width="9.42578125" style="1" bestFit="1" customWidth="1"/>
    <col min="7447" max="7676" width="11.42578125" style="1"/>
    <col min="7677" max="7677" width="3.7109375" style="1" customWidth="1"/>
    <col min="7678" max="7678" width="30.140625" style="1" bestFit="1" customWidth="1"/>
    <col min="7679" max="7679" width="11.42578125" style="1" customWidth="1"/>
    <col min="7680" max="7680" width="14.28515625" style="1" customWidth="1"/>
    <col min="7681" max="7683" width="10.42578125" style="1" customWidth="1"/>
    <col min="7684" max="7684" width="4" style="1" customWidth="1"/>
    <col min="7685" max="7685" width="10.42578125" style="1" customWidth="1"/>
    <col min="7686" max="7686" width="12.28515625" style="1" bestFit="1" customWidth="1"/>
    <col min="7687" max="7687" width="14" style="1" customWidth="1"/>
    <col min="7688" max="7688" width="14.28515625" style="1" customWidth="1"/>
    <col min="7689" max="7689" width="12.42578125" style="1" customWidth="1"/>
    <col min="7690" max="7690" width="12.140625" style="1" customWidth="1"/>
    <col min="7691" max="7691" width="8.140625" style="1" customWidth="1"/>
    <col min="7692" max="7692" width="14" style="1" customWidth="1"/>
    <col min="7693" max="7693" width="13.42578125" style="1" customWidth="1"/>
    <col min="7694" max="7694" width="13.28515625" style="1" customWidth="1"/>
    <col min="7695" max="7695" width="13.42578125" style="1" customWidth="1"/>
    <col min="7696" max="7696" width="13.85546875" style="1" customWidth="1"/>
    <col min="7697" max="7697" width="11.7109375" style="1" customWidth="1"/>
    <col min="7698" max="7698" width="14" style="1" bestFit="1" customWidth="1"/>
    <col min="7699" max="7699" width="11.42578125" style="1" bestFit="1" customWidth="1"/>
    <col min="7700" max="7702" width="9.42578125" style="1" bestFit="1" customWidth="1"/>
    <col min="7703" max="7932" width="11.42578125" style="1"/>
    <col min="7933" max="7933" width="3.7109375" style="1" customWidth="1"/>
    <col min="7934" max="7934" width="30.140625" style="1" bestFit="1" customWidth="1"/>
    <col min="7935" max="7935" width="11.42578125" style="1" customWidth="1"/>
    <col min="7936" max="7936" width="14.28515625" style="1" customWidth="1"/>
    <col min="7937" max="7939" width="10.42578125" style="1" customWidth="1"/>
    <col min="7940" max="7940" width="4" style="1" customWidth="1"/>
    <col min="7941" max="7941" width="10.42578125" style="1" customWidth="1"/>
    <col min="7942" max="7942" width="12.28515625" style="1" bestFit="1" customWidth="1"/>
    <col min="7943" max="7943" width="14" style="1" customWidth="1"/>
    <col min="7944" max="7944" width="14.28515625" style="1" customWidth="1"/>
    <col min="7945" max="7945" width="12.42578125" style="1" customWidth="1"/>
    <col min="7946" max="7946" width="12.140625" style="1" customWidth="1"/>
    <col min="7947" max="7947" width="8.140625" style="1" customWidth="1"/>
    <col min="7948" max="7948" width="14" style="1" customWidth="1"/>
    <col min="7949" max="7949" width="13.42578125" style="1" customWidth="1"/>
    <col min="7950" max="7950" width="13.28515625" style="1" customWidth="1"/>
    <col min="7951" max="7951" width="13.42578125" style="1" customWidth="1"/>
    <col min="7952" max="7952" width="13.85546875" style="1" customWidth="1"/>
    <col min="7953" max="7953" width="11.7109375" style="1" customWidth="1"/>
    <col min="7954" max="7954" width="14" style="1" bestFit="1" customWidth="1"/>
    <col min="7955" max="7955" width="11.42578125" style="1" bestFit="1" customWidth="1"/>
    <col min="7956" max="7958" width="9.42578125" style="1" bestFit="1" customWidth="1"/>
    <col min="7959" max="8188" width="11.42578125" style="1"/>
    <col min="8189" max="8189" width="3.7109375" style="1" customWidth="1"/>
    <col min="8190" max="8190" width="30.140625" style="1" bestFit="1" customWidth="1"/>
    <col min="8191" max="8191" width="11.42578125" style="1" customWidth="1"/>
    <col min="8192" max="8192" width="14.28515625" style="1" customWidth="1"/>
    <col min="8193" max="8195" width="10.42578125" style="1" customWidth="1"/>
    <col min="8196" max="8196" width="4" style="1" customWidth="1"/>
    <col min="8197" max="8197" width="10.42578125" style="1" customWidth="1"/>
    <col min="8198" max="8198" width="12.28515625" style="1" bestFit="1" customWidth="1"/>
    <col min="8199" max="8199" width="14" style="1" customWidth="1"/>
    <col min="8200" max="8200" width="14.28515625" style="1" customWidth="1"/>
    <col min="8201" max="8201" width="12.42578125" style="1" customWidth="1"/>
    <col min="8202" max="8202" width="12.140625" style="1" customWidth="1"/>
    <col min="8203" max="8203" width="8.140625" style="1" customWidth="1"/>
    <col min="8204" max="8204" width="14" style="1" customWidth="1"/>
    <col min="8205" max="8205" width="13.42578125" style="1" customWidth="1"/>
    <col min="8206" max="8206" width="13.28515625" style="1" customWidth="1"/>
    <col min="8207" max="8207" width="13.42578125" style="1" customWidth="1"/>
    <col min="8208" max="8208" width="13.85546875" style="1" customWidth="1"/>
    <col min="8209" max="8209" width="11.7109375" style="1" customWidth="1"/>
    <col min="8210" max="8210" width="14" style="1" bestFit="1" customWidth="1"/>
    <col min="8211" max="8211" width="11.42578125" style="1" bestFit="1" customWidth="1"/>
    <col min="8212" max="8214" width="9.42578125" style="1" bestFit="1" customWidth="1"/>
    <col min="8215" max="8444" width="11.42578125" style="1"/>
    <col min="8445" max="8445" width="3.7109375" style="1" customWidth="1"/>
    <col min="8446" max="8446" width="30.140625" style="1" bestFit="1" customWidth="1"/>
    <col min="8447" max="8447" width="11.42578125" style="1" customWidth="1"/>
    <col min="8448" max="8448" width="14.28515625" style="1" customWidth="1"/>
    <col min="8449" max="8451" width="10.42578125" style="1" customWidth="1"/>
    <col min="8452" max="8452" width="4" style="1" customWidth="1"/>
    <col min="8453" max="8453" width="10.42578125" style="1" customWidth="1"/>
    <col min="8454" max="8454" width="12.28515625" style="1" bestFit="1" customWidth="1"/>
    <col min="8455" max="8455" width="14" style="1" customWidth="1"/>
    <col min="8456" max="8456" width="14.28515625" style="1" customWidth="1"/>
    <col min="8457" max="8457" width="12.42578125" style="1" customWidth="1"/>
    <col min="8458" max="8458" width="12.140625" style="1" customWidth="1"/>
    <col min="8459" max="8459" width="8.140625" style="1" customWidth="1"/>
    <col min="8460" max="8460" width="14" style="1" customWidth="1"/>
    <col min="8461" max="8461" width="13.42578125" style="1" customWidth="1"/>
    <col min="8462" max="8462" width="13.28515625" style="1" customWidth="1"/>
    <col min="8463" max="8463" width="13.42578125" style="1" customWidth="1"/>
    <col min="8464" max="8464" width="13.85546875" style="1" customWidth="1"/>
    <col min="8465" max="8465" width="11.7109375" style="1" customWidth="1"/>
    <col min="8466" max="8466" width="14" style="1" bestFit="1" customWidth="1"/>
    <col min="8467" max="8467" width="11.42578125" style="1" bestFit="1" customWidth="1"/>
    <col min="8468" max="8470" width="9.42578125" style="1" bestFit="1" customWidth="1"/>
    <col min="8471" max="8700" width="11.42578125" style="1"/>
    <col min="8701" max="8701" width="3.7109375" style="1" customWidth="1"/>
    <col min="8702" max="8702" width="30.140625" style="1" bestFit="1" customWidth="1"/>
    <col min="8703" max="8703" width="11.42578125" style="1" customWidth="1"/>
    <col min="8704" max="8704" width="14.28515625" style="1" customWidth="1"/>
    <col min="8705" max="8707" width="10.42578125" style="1" customWidth="1"/>
    <col min="8708" max="8708" width="4" style="1" customWidth="1"/>
    <col min="8709" max="8709" width="10.42578125" style="1" customWidth="1"/>
    <col min="8710" max="8710" width="12.28515625" style="1" bestFit="1" customWidth="1"/>
    <col min="8711" max="8711" width="14" style="1" customWidth="1"/>
    <col min="8712" max="8712" width="14.28515625" style="1" customWidth="1"/>
    <col min="8713" max="8713" width="12.42578125" style="1" customWidth="1"/>
    <col min="8714" max="8714" width="12.140625" style="1" customWidth="1"/>
    <col min="8715" max="8715" width="8.140625" style="1" customWidth="1"/>
    <col min="8716" max="8716" width="14" style="1" customWidth="1"/>
    <col min="8717" max="8717" width="13.42578125" style="1" customWidth="1"/>
    <col min="8718" max="8718" width="13.28515625" style="1" customWidth="1"/>
    <col min="8719" max="8719" width="13.42578125" style="1" customWidth="1"/>
    <col min="8720" max="8720" width="13.85546875" style="1" customWidth="1"/>
    <col min="8721" max="8721" width="11.7109375" style="1" customWidth="1"/>
    <col min="8722" max="8722" width="14" style="1" bestFit="1" customWidth="1"/>
    <col min="8723" max="8723" width="11.42578125" style="1" bestFit="1" customWidth="1"/>
    <col min="8724" max="8726" width="9.42578125" style="1" bestFit="1" customWidth="1"/>
    <col min="8727" max="8956" width="11.42578125" style="1"/>
    <col min="8957" max="8957" width="3.7109375" style="1" customWidth="1"/>
    <col min="8958" max="8958" width="30.140625" style="1" bestFit="1" customWidth="1"/>
    <col min="8959" max="8959" width="11.42578125" style="1" customWidth="1"/>
    <col min="8960" max="8960" width="14.28515625" style="1" customWidth="1"/>
    <col min="8961" max="8963" width="10.42578125" style="1" customWidth="1"/>
    <col min="8964" max="8964" width="4" style="1" customWidth="1"/>
    <col min="8965" max="8965" width="10.42578125" style="1" customWidth="1"/>
    <col min="8966" max="8966" width="12.28515625" style="1" bestFit="1" customWidth="1"/>
    <col min="8967" max="8967" width="14" style="1" customWidth="1"/>
    <col min="8968" max="8968" width="14.28515625" style="1" customWidth="1"/>
    <col min="8969" max="8969" width="12.42578125" style="1" customWidth="1"/>
    <col min="8970" max="8970" width="12.140625" style="1" customWidth="1"/>
    <col min="8971" max="8971" width="8.140625" style="1" customWidth="1"/>
    <col min="8972" max="8972" width="14" style="1" customWidth="1"/>
    <col min="8973" max="8973" width="13.42578125" style="1" customWidth="1"/>
    <col min="8974" max="8974" width="13.28515625" style="1" customWidth="1"/>
    <col min="8975" max="8975" width="13.42578125" style="1" customWidth="1"/>
    <col min="8976" max="8976" width="13.85546875" style="1" customWidth="1"/>
    <col min="8977" max="8977" width="11.7109375" style="1" customWidth="1"/>
    <col min="8978" max="8978" width="14" style="1" bestFit="1" customWidth="1"/>
    <col min="8979" max="8979" width="11.42578125" style="1" bestFit="1" customWidth="1"/>
    <col min="8980" max="8982" width="9.42578125" style="1" bestFit="1" customWidth="1"/>
    <col min="8983" max="9212" width="11.42578125" style="1"/>
    <col min="9213" max="9213" width="3.7109375" style="1" customWidth="1"/>
    <col min="9214" max="9214" width="30.140625" style="1" bestFit="1" customWidth="1"/>
    <col min="9215" max="9215" width="11.42578125" style="1" customWidth="1"/>
    <col min="9216" max="9216" width="14.28515625" style="1" customWidth="1"/>
    <col min="9217" max="9219" width="10.42578125" style="1" customWidth="1"/>
    <col min="9220" max="9220" width="4" style="1" customWidth="1"/>
    <col min="9221" max="9221" width="10.42578125" style="1" customWidth="1"/>
    <col min="9222" max="9222" width="12.28515625" style="1" bestFit="1" customWidth="1"/>
    <col min="9223" max="9223" width="14" style="1" customWidth="1"/>
    <col min="9224" max="9224" width="14.28515625" style="1" customWidth="1"/>
    <col min="9225" max="9225" width="12.42578125" style="1" customWidth="1"/>
    <col min="9226" max="9226" width="12.140625" style="1" customWidth="1"/>
    <col min="9227" max="9227" width="8.140625" style="1" customWidth="1"/>
    <col min="9228" max="9228" width="14" style="1" customWidth="1"/>
    <col min="9229" max="9229" width="13.42578125" style="1" customWidth="1"/>
    <col min="9230" max="9230" width="13.28515625" style="1" customWidth="1"/>
    <col min="9231" max="9231" width="13.42578125" style="1" customWidth="1"/>
    <col min="9232" max="9232" width="13.85546875" style="1" customWidth="1"/>
    <col min="9233" max="9233" width="11.7109375" style="1" customWidth="1"/>
    <col min="9234" max="9234" width="14" style="1" bestFit="1" customWidth="1"/>
    <col min="9235" max="9235" width="11.42578125" style="1" bestFit="1" customWidth="1"/>
    <col min="9236" max="9238" width="9.42578125" style="1" bestFit="1" customWidth="1"/>
    <col min="9239" max="9468" width="11.42578125" style="1"/>
    <col min="9469" max="9469" width="3.7109375" style="1" customWidth="1"/>
    <col min="9470" max="9470" width="30.140625" style="1" bestFit="1" customWidth="1"/>
    <col min="9471" max="9471" width="11.42578125" style="1" customWidth="1"/>
    <col min="9472" max="9472" width="14.28515625" style="1" customWidth="1"/>
    <col min="9473" max="9475" width="10.42578125" style="1" customWidth="1"/>
    <col min="9476" max="9476" width="4" style="1" customWidth="1"/>
    <col min="9477" max="9477" width="10.42578125" style="1" customWidth="1"/>
    <col min="9478" max="9478" width="12.28515625" style="1" bestFit="1" customWidth="1"/>
    <col min="9479" max="9479" width="14" style="1" customWidth="1"/>
    <col min="9480" max="9480" width="14.28515625" style="1" customWidth="1"/>
    <col min="9481" max="9481" width="12.42578125" style="1" customWidth="1"/>
    <col min="9482" max="9482" width="12.140625" style="1" customWidth="1"/>
    <col min="9483" max="9483" width="8.140625" style="1" customWidth="1"/>
    <col min="9484" max="9484" width="14" style="1" customWidth="1"/>
    <col min="9485" max="9485" width="13.42578125" style="1" customWidth="1"/>
    <col min="9486" max="9486" width="13.28515625" style="1" customWidth="1"/>
    <col min="9487" max="9487" width="13.42578125" style="1" customWidth="1"/>
    <col min="9488" max="9488" width="13.85546875" style="1" customWidth="1"/>
    <col min="9489" max="9489" width="11.7109375" style="1" customWidth="1"/>
    <col min="9490" max="9490" width="14" style="1" bestFit="1" customWidth="1"/>
    <col min="9491" max="9491" width="11.42578125" style="1" bestFit="1" customWidth="1"/>
    <col min="9492" max="9494" width="9.42578125" style="1" bestFit="1" customWidth="1"/>
    <col min="9495" max="9724" width="11.42578125" style="1"/>
    <col min="9725" max="9725" width="3.7109375" style="1" customWidth="1"/>
    <col min="9726" max="9726" width="30.140625" style="1" bestFit="1" customWidth="1"/>
    <col min="9727" max="9727" width="11.42578125" style="1" customWidth="1"/>
    <col min="9728" max="9728" width="14.28515625" style="1" customWidth="1"/>
    <col min="9729" max="9731" width="10.42578125" style="1" customWidth="1"/>
    <col min="9732" max="9732" width="4" style="1" customWidth="1"/>
    <col min="9733" max="9733" width="10.42578125" style="1" customWidth="1"/>
    <col min="9734" max="9734" width="12.28515625" style="1" bestFit="1" customWidth="1"/>
    <col min="9735" max="9735" width="14" style="1" customWidth="1"/>
    <col min="9736" max="9736" width="14.28515625" style="1" customWidth="1"/>
    <col min="9737" max="9737" width="12.42578125" style="1" customWidth="1"/>
    <col min="9738" max="9738" width="12.140625" style="1" customWidth="1"/>
    <col min="9739" max="9739" width="8.140625" style="1" customWidth="1"/>
    <col min="9740" max="9740" width="14" style="1" customWidth="1"/>
    <col min="9741" max="9741" width="13.42578125" style="1" customWidth="1"/>
    <col min="9742" max="9742" width="13.28515625" style="1" customWidth="1"/>
    <col min="9743" max="9743" width="13.42578125" style="1" customWidth="1"/>
    <col min="9744" max="9744" width="13.85546875" style="1" customWidth="1"/>
    <col min="9745" max="9745" width="11.7109375" style="1" customWidth="1"/>
    <col min="9746" max="9746" width="14" style="1" bestFit="1" customWidth="1"/>
    <col min="9747" max="9747" width="11.42578125" style="1" bestFit="1" customWidth="1"/>
    <col min="9748" max="9750" width="9.42578125" style="1" bestFit="1" customWidth="1"/>
    <col min="9751" max="9980" width="11.42578125" style="1"/>
    <col min="9981" max="9981" width="3.7109375" style="1" customWidth="1"/>
    <col min="9982" max="9982" width="30.140625" style="1" bestFit="1" customWidth="1"/>
    <col min="9983" max="9983" width="11.42578125" style="1" customWidth="1"/>
    <col min="9984" max="9984" width="14.28515625" style="1" customWidth="1"/>
    <col min="9985" max="9987" width="10.42578125" style="1" customWidth="1"/>
    <col min="9988" max="9988" width="4" style="1" customWidth="1"/>
    <col min="9989" max="9989" width="10.42578125" style="1" customWidth="1"/>
    <col min="9990" max="9990" width="12.28515625" style="1" bestFit="1" customWidth="1"/>
    <col min="9991" max="9991" width="14" style="1" customWidth="1"/>
    <col min="9992" max="9992" width="14.28515625" style="1" customWidth="1"/>
    <col min="9993" max="9993" width="12.42578125" style="1" customWidth="1"/>
    <col min="9994" max="9994" width="12.140625" style="1" customWidth="1"/>
    <col min="9995" max="9995" width="8.140625" style="1" customWidth="1"/>
    <col min="9996" max="9996" width="14" style="1" customWidth="1"/>
    <col min="9997" max="9997" width="13.42578125" style="1" customWidth="1"/>
    <col min="9998" max="9998" width="13.28515625" style="1" customWidth="1"/>
    <col min="9999" max="9999" width="13.42578125" style="1" customWidth="1"/>
    <col min="10000" max="10000" width="13.85546875" style="1" customWidth="1"/>
    <col min="10001" max="10001" width="11.7109375" style="1" customWidth="1"/>
    <col min="10002" max="10002" width="14" style="1" bestFit="1" customWidth="1"/>
    <col min="10003" max="10003" width="11.42578125" style="1" bestFit="1" customWidth="1"/>
    <col min="10004" max="10006" width="9.42578125" style="1" bestFit="1" customWidth="1"/>
    <col min="10007" max="10236" width="11.42578125" style="1"/>
    <col min="10237" max="10237" width="3.7109375" style="1" customWidth="1"/>
    <col min="10238" max="10238" width="30.140625" style="1" bestFit="1" customWidth="1"/>
    <col min="10239" max="10239" width="11.42578125" style="1" customWidth="1"/>
    <col min="10240" max="10240" width="14.28515625" style="1" customWidth="1"/>
    <col min="10241" max="10243" width="10.42578125" style="1" customWidth="1"/>
    <col min="10244" max="10244" width="4" style="1" customWidth="1"/>
    <col min="10245" max="10245" width="10.42578125" style="1" customWidth="1"/>
    <col min="10246" max="10246" width="12.28515625" style="1" bestFit="1" customWidth="1"/>
    <col min="10247" max="10247" width="14" style="1" customWidth="1"/>
    <col min="10248" max="10248" width="14.28515625" style="1" customWidth="1"/>
    <col min="10249" max="10249" width="12.42578125" style="1" customWidth="1"/>
    <col min="10250" max="10250" width="12.140625" style="1" customWidth="1"/>
    <col min="10251" max="10251" width="8.140625" style="1" customWidth="1"/>
    <col min="10252" max="10252" width="14" style="1" customWidth="1"/>
    <col min="10253" max="10253" width="13.42578125" style="1" customWidth="1"/>
    <col min="10254" max="10254" width="13.28515625" style="1" customWidth="1"/>
    <col min="10255" max="10255" width="13.42578125" style="1" customWidth="1"/>
    <col min="10256" max="10256" width="13.85546875" style="1" customWidth="1"/>
    <col min="10257" max="10257" width="11.7109375" style="1" customWidth="1"/>
    <col min="10258" max="10258" width="14" style="1" bestFit="1" customWidth="1"/>
    <col min="10259" max="10259" width="11.42578125" style="1" bestFit="1" customWidth="1"/>
    <col min="10260" max="10262" width="9.42578125" style="1" bestFit="1" customWidth="1"/>
    <col min="10263" max="10492" width="11.42578125" style="1"/>
    <col min="10493" max="10493" width="3.7109375" style="1" customWidth="1"/>
    <col min="10494" max="10494" width="30.140625" style="1" bestFit="1" customWidth="1"/>
    <col min="10495" max="10495" width="11.42578125" style="1" customWidth="1"/>
    <col min="10496" max="10496" width="14.28515625" style="1" customWidth="1"/>
    <col min="10497" max="10499" width="10.42578125" style="1" customWidth="1"/>
    <col min="10500" max="10500" width="4" style="1" customWidth="1"/>
    <col min="10501" max="10501" width="10.42578125" style="1" customWidth="1"/>
    <col min="10502" max="10502" width="12.28515625" style="1" bestFit="1" customWidth="1"/>
    <col min="10503" max="10503" width="14" style="1" customWidth="1"/>
    <col min="10504" max="10504" width="14.28515625" style="1" customWidth="1"/>
    <col min="10505" max="10505" width="12.42578125" style="1" customWidth="1"/>
    <col min="10506" max="10506" width="12.140625" style="1" customWidth="1"/>
    <col min="10507" max="10507" width="8.140625" style="1" customWidth="1"/>
    <col min="10508" max="10508" width="14" style="1" customWidth="1"/>
    <col min="10509" max="10509" width="13.42578125" style="1" customWidth="1"/>
    <col min="10510" max="10510" width="13.28515625" style="1" customWidth="1"/>
    <col min="10511" max="10511" width="13.42578125" style="1" customWidth="1"/>
    <col min="10512" max="10512" width="13.85546875" style="1" customWidth="1"/>
    <col min="10513" max="10513" width="11.7109375" style="1" customWidth="1"/>
    <col min="10514" max="10514" width="14" style="1" bestFit="1" customWidth="1"/>
    <col min="10515" max="10515" width="11.42578125" style="1" bestFit="1" customWidth="1"/>
    <col min="10516" max="10518" width="9.42578125" style="1" bestFit="1" customWidth="1"/>
    <col min="10519" max="10748" width="11.42578125" style="1"/>
    <col min="10749" max="10749" width="3.7109375" style="1" customWidth="1"/>
    <col min="10750" max="10750" width="30.140625" style="1" bestFit="1" customWidth="1"/>
    <col min="10751" max="10751" width="11.42578125" style="1" customWidth="1"/>
    <col min="10752" max="10752" width="14.28515625" style="1" customWidth="1"/>
    <col min="10753" max="10755" width="10.42578125" style="1" customWidth="1"/>
    <col min="10756" max="10756" width="4" style="1" customWidth="1"/>
    <col min="10757" max="10757" width="10.42578125" style="1" customWidth="1"/>
    <col min="10758" max="10758" width="12.28515625" style="1" bestFit="1" customWidth="1"/>
    <col min="10759" max="10759" width="14" style="1" customWidth="1"/>
    <col min="10760" max="10760" width="14.28515625" style="1" customWidth="1"/>
    <col min="10761" max="10761" width="12.42578125" style="1" customWidth="1"/>
    <col min="10762" max="10762" width="12.140625" style="1" customWidth="1"/>
    <col min="10763" max="10763" width="8.140625" style="1" customWidth="1"/>
    <col min="10764" max="10764" width="14" style="1" customWidth="1"/>
    <col min="10765" max="10765" width="13.42578125" style="1" customWidth="1"/>
    <col min="10766" max="10766" width="13.28515625" style="1" customWidth="1"/>
    <col min="10767" max="10767" width="13.42578125" style="1" customWidth="1"/>
    <col min="10768" max="10768" width="13.85546875" style="1" customWidth="1"/>
    <col min="10769" max="10769" width="11.7109375" style="1" customWidth="1"/>
    <col min="10770" max="10770" width="14" style="1" bestFit="1" customWidth="1"/>
    <col min="10771" max="10771" width="11.42578125" style="1" bestFit="1" customWidth="1"/>
    <col min="10772" max="10774" width="9.42578125" style="1" bestFit="1" customWidth="1"/>
    <col min="10775" max="11004" width="11.42578125" style="1"/>
    <col min="11005" max="11005" width="3.7109375" style="1" customWidth="1"/>
    <col min="11006" max="11006" width="30.140625" style="1" bestFit="1" customWidth="1"/>
    <col min="11007" max="11007" width="11.42578125" style="1" customWidth="1"/>
    <col min="11008" max="11008" width="14.28515625" style="1" customWidth="1"/>
    <col min="11009" max="11011" width="10.42578125" style="1" customWidth="1"/>
    <col min="11012" max="11012" width="4" style="1" customWidth="1"/>
    <col min="11013" max="11013" width="10.42578125" style="1" customWidth="1"/>
    <col min="11014" max="11014" width="12.28515625" style="1" bestFit="1" customWidth="1"/>
    <col min="11015" max="11015" width="14" style="1" customWidth="1"/>
    <col min="11016" max="11016" width="14.28515625" style="1" customWidth="1"/>
    <col min="11017" max="11017" width="12.42578125" style="1" customWidth="1"/>
    <col min="11018" max="11018" width="12.140625" style="1" customWidth="1"/>
    <col min="11019" max="11019" width="8.140625" style="1" customWidth="1"/>
    <col min="11020" max="11020" width="14" style="1" customWidth="1"/>
    <col min="11021" max="11021" width="13.42578125" style="1" customWidth="1"/>
    <col min="11022" max="11022" width="13.28515625" style="1" customWidth="1"/>
    <col min="11023" max="11023" width="13.42578125" style="1" customWidth="1"/>
    <col min="11024" max="11024" width="13.85546875" style="1" customWidth="1"/>
    <col min="11025" max="11025" width="11.7109375" style="1" customWidth="1"/>
    <col min="11026" max="11026" width="14" style="1" bestFit="1" customWidth="1"/>
    <col min="11027" max="11027" width="11.42578125" style="1" bestFit="1" customWidth="1"/>
    <col min="11028" max="11030" width="9.42578125" style="1" bestFit="1" customWidth="1"/>
    <col min="11031" max="11260" width="11.42578125" style="1"/>
    <col min="11261" max="11261" width="3.7109375" style="1" customWidth="1"/>
    <col min="11262" max="11262" width="30.140625" style="1" bestFit="1" customWidth="1"/>
    <col min="11263" max="11263" width="11.42578125" style="1" customWidth="1"/>
    <col min="11264" max="11264" width="14.28515625" style="1" customWidth="1"/>
    <col min="11265" max="11267" width="10.42578125" style="1" customWidth="1"/>
    <col min="11268" max="11268" width="4" style="1" customWidth="1"/>
    <col min="11269" max="11269" width="10.42578125" style="1" customWidth="1"/>
    <col min="11270" max="11270" width="12.28515625" style="1" bestFit="1" customWidth="1"/>
    <col min="11271" max="11271" width="14" style="1" customWidth="1"/>
    <col min="11272" max="11272" width="14.28515625" style="1" customWidth="1"/>
    <col min="11273" max="11273" width="12.42578125" style="1" customWidth="1"/>
    <col min="11274" max="11274" width="12.140625" style="1" customWidth="1"/>
    <col min="11275" max="11275" width="8.140625" style="1" customWidth="1"/>
    <col min="11276" max="11276" width="14" style="1" customWidth="1"/>
    <col min="11277" max="11277" width="13.42578125" style="1" customWidth="1"/>
    <col min="11278" max="11278" width="13.28515625" style="1" customWidth="1"/>
    <col min="11279" max="11279" width="13.42578125" style="1" customWidth="1"/>
    <col min="11280" max="11280" width="13.85546875" style="1" customWidth="1"/>
    <col min="11281" max="11281" width="11.7109375" style="1" customWidth="1"/>
    <col min="11282" max="11282" width="14" style="1" bestFit="1" customWidth="1"/>
    <col min="11283" max="11283" width="11.42578125" style="1" bestFit="1" customWidth="1"/>
    <col min="11284" max="11286" width="9.42578125" style="1" bestFit="1" customWidth="1"/>
    <col min="11287" max="11516" width="11.42578125" style="1"/>
    <col min="11517" max="11517" width="3.7109375" style="1" customWidth="1"/>
    <col min="11518" max="11518" width="30.140625" style="1" bestFit="1" customWidth="1"/>
    <col min="11519" max="11519" width="11.42578125" style="1" customWidth="1"/>
    <col min="11520" max="11520" width="14.28515625" style="1" customWidth="1"/>
    <col min="11521" max="11523" width="10.42578125" style="1" customWidth="1"/>
    <col min="11524" max="11524" width="4" style="1" customWidth="1"/>
    <col min="11525" max="11525" width="10.42578125" style="1" customWidth="1"/>
    <col min="11526" max="11526" width="12.28515625" style="1" bestFit="1" customWidth="1"/>
    <col min="11527" max="11527" width="14" style="1" customWidth="1"/>
    <col min="11528" max="11528" width="14.28515625" style="1" customWidth="1"/>
    <col min="11529" max="11529" width="12.42578125" style="1" customWidth="1"/>
    <col min="11530" max="11530" width="12.140625" style="1" customWidth="1"/>
    <col min="11531" max="11531" width="8.140625" style="1" customWidth="1"/>
    <col min="11532" max="11532" width="14" style="1" customWidth="1"/>
    <col min="11533" max="11533" width="13.42578125" style="1" customWidth="1"/>
    <col min="11534" max="11534" width="13.28515625" style="1" customWidth="1"/>
    <col min="11535" max="11535" width="13.42578125" style="1" customWidth="1"/>
    <col min="11536" max="11536" width="13.85546875" style="1" customWidth="1"/>
    <col min="11537" max="11537" width="11.7109375" style="1" customWidth="1"/>
    <col min="11538" max="11538" width="14" style="1" bestFit="1" customWidth="1"/>
    <col min="11539" max="11539" width="11.42578125" style="1" bestFit="1" customWidth="1"/>
    <col min="11540" max="11542" width="9.42578125" style="1" bestFit="1" customWidth="1"/>
    <col min="11543" max="11772" width="11.42578125" style="1"/>
    <col min="11773" max="11773" width="3.7109375" style="1" customWidth="1"/>
    <col min="11774" max="11774" width="30.140625" style="1" bestFit="1" customWidth="1"/>
    <col min="11775" max="11775" width="11.42578125" style="1" customWidth="1"/>
    <col min="11776" max="11776" width="14.28515625" style="1" customWidth="1"/>
    <col min="11777" max="11779" width="10.42578125" style="1" customWidth="1"/>
    <col min="11780" max="11780" width="4" style="1" customWidth="1"/>
    <col min="11781" max="11781" width="10.42578125" style="1" customWidth="1"/>
    <col min="11782" max="11782" width="12.28515625" style="1" bestFit="1" customWidth="1"/>
    <col min="11783" max="11783" width="14" style="1" customWidth="1"/>
    <col min="11784" max="11784" width="14.28515625" style="1" customWidth="1"/>
    <col min="11785" max="11785" width="12.42578125" style="1" customWidth="1"/>
    <col min="11786" max="11786" width="12.140625" style="1" customWidth="1"/>
    <col min="11787" max="11787" width="8.140625" style="1" customWidth="1"/>
    <col min="11788" max="11788" width="14" style="1" customWidth="1"/>
    <col min="11789" max="11789" width="13.42578125" style="1" customWidth="1"/>
    <col min="11790" max="11790" width="13.28515625" style="1" customWidth="1"/>
    <col min="11791" max="11791" width="13.42578125" style="1" customWidth="1"/>
    <col min="11792" max="11792" width="13.85546875" style="1" customWidth="1"/>
    <col min="11793" max="11793" width="11.7109375" style="1" customWidth="1"/>
    <col min="11794" max="11794" width="14" style="1" bestFit="1" customWidth="1"/>
    <col min="11795" max="11795" width="11.42578125" style="1" bestFit="1" customWidth="1"/>
    <col min="11796" max="11798" width="9.42578125" style="1" bestFit="1" customWidth="1"/>
    <col min="11799" max="12028" width="11.42578125" style="1"/>
    <col min="12029" max="12029" width="3.7109375" style="1" customWidth="1"/>
    <col min="12030" max="12030" width="30.140625" style="1" bestFit="1" customWidth="1"/>
    <col min="12031" max="12031" width="11.42578125" style="1" customWidth="1"/>
    <col min="12032" max="12032" width="14.28515625" style="1" customWidth="1"/>
    <col min="12033" max="12035" width="10.42578125" style="1" customWidth="1"/>
    <col min="12036" max="12036" width="4" style="1" customWidth="1"/>
    <col min="12037" max="12037" width="10.42578125" style="1" customWidth="1"/>
    <col min="12038" max="12038" width="12.28515625" style="1" bestFit="1" customWidth="1"/>
    <col min="12039" max="12039" width="14" style="1" customWidth="1"/>
    <col min="12040" max="12040" width="14.28515625" style="1" customWidth="1"/>
    <col min="12041" max="12041" width="12.42578125" style="1" customWidth="1"/>
    <col min="12042" max="12042" width="12.140625" style="1" customWidth="1"/>
    <col min="12043" max="12043" width="8.140625" style="1" customWidth="1"/>
    <col min="12044" max="12044" width="14" style="1" customWidth="1"/>
    <col min="12045" max="12045" width="13.42578125" style="1" customWidth="1"/>
    <col min="12046" max="12046" width="13.28515625" style="1" customWidth="1"/>
    <col min="12047" max="12047" width="13.42578125" style="1" customWidth="1"/>
    <col min="12048" max="12048" width="13.85546875" style="1" customWidth="1"/>
    <col min="12049" max="12049" width="11.7109375" style="1" customWidth="1"/>
    <col min="12050" max="12050" width="14" style="1" bestFit="1" customWidth="1"/>
    <col min="12051" max="12051" width="11.42578125" style="1" bestFit="1" customWidth="1"/>
    <col min="12052" max="12054" width="9.42578125" style="1" bestFit="1" customWidth="1"/>
    <col min="12055" max="12284" width="11.42578125" style="1"/>
    <col min="12285" max="12285" width="3.7109375" style="1" customWidth="1"/>
    <col min="12286" max="12286" width="30.140625" style="1" bestFit="1" customWidth="1"/>
    <col min="12287" max="12287" width="11.42578125" style="1" customWidth="1"/>
    <col min="12288" max="12288" width="14.28515625" style="1" customWidth="1"/>
    <col min="12289" max="12291" width="10.42578125" style="1" customWidth="1"/>
    <col min="12292" max="12292" width="4" style="1" customWidth="1"/>
    <col min="12293" max="12293" width="10.42578125" style="1" customWidth="1"/>
    <col min="12294" max="12294" width="12.28515625" style="1" bestFit="1" customWidth="1"/>
    <col min="12295" max="12295" width="14" style="1" customWidth="1"/>
    <col min="12296" max="12296" width="14.28515625" style="1" customWidth="1"/>
    <col min="12297" max="12297" width="12.42578125" style="1" customWidth="1"/>
    <col min="12298" max="12298" width="12.140625" style="1" customWidth="1"/>
    <col min="12299" max="12299" width="8.140625" style="1" customWidth="1"/>
    <col min="12300" max="12300" width="14" style="1" customWidth="1"/>
    <col min="12301" max="12301" width="13.42578125" style="1" customWidth="1"/>
    <col min="12302" max="12302" width="13.28515625" style="1" customWidth="1"/>
    <col min="12303" max="12303" width="13.42578125" style="1" customWidth="1"/>
    <col min="12304" max="12304" width="13.85546875" style="1" customWidth="1"/>
    <col min="12305" max="12305" width="11.7109375" style="1" customWidth="1"/>
    <col min="12306" max="12306" width="14" style="1" bestFit="1" customWidth="1"/>
    <col min="12307" max="12307" width="11.42578125" style="1" bestFit="1" customWidth="1"/>
    <col min="12308" max="12310" width="9.42578125" style="1" bestFit="1" customWidth="1"/>
    <col min="12311" max="12540" width="11.42578125" style="1"/>
    <col min="12541" max="12541" width="3.7109375" style="1" customWidth="1"/>
    <col min="12542" max="12542" width="30.140625" style="1" bestFit="1" customWidth="1"/>
    <col min="12543" max="12543" width="11.42578125" style="1" customWidth="1"/>
    <col min="12544" max="12544" width="14.28515625" style="1" customWidth="1"/>
    <col min="12545" max="12547" width="10.42578125" style="1" customWidth="1"/>
    <col min="12548" max="12548" width="4" style="1" customWidth="1"/>
    <col min="12549" max="12549" width="10.42578125" style="1" customWidth="1"/>
    <col min="12550" max="12550" width="12.28515625" style="1" bestFit="1" customWidth="1"/>
    <col min="12551" max="12551" width="14" style="1" customWidth="1"/>
    <col min="12552" max="12552" width="14.28515625" style="1" customWidth="1"/>
    <col min="12553" max="12553" width="12.42578125" style="1" customWidth="1"/>
    <col min="12554" max="12554" width="12.140625" style="1" customWidth="1"/>
    <col min="12555" max="12555" width="8.140625" style="1" customWidth="1"/>
    <col min="12556" max="12556" width="14" style="1" customWidth="1"/>
    <col min="12557" max="12557" width="13.42578125" style="1" customWidth="1"/>
    <col min="12558" max="12558" width="13.28515625" style="1" customWidth="1"/>
    <col min="12559" max="12559" width="13.42578125" style="1" customWidth="1"/>
    <col min="12560" max="12560" width="13.85546875" style="1" customWidth="1"/>
    <col min="12561" max="12561" width="11.7109375" style="1" customWidth="1"/>
    <col min="12562" max="12562" width="14" style="1" bestFit="1" customWidth="1"/>
    <col min="12563" max="12563" width="11.42578125" style="1" bestFit="1" customWidth="1"/>
    <col min="12564" max="12566" width="9.42578125" style="1" bestFit="1" customWidth="1"/>
    <col min="12567" max="12796" width="11.42578125" style="1"/>
    <col min="12797" max="12797" width="3.7109375" style="1" customWidth="1"/>
    <col min="12798" max="12798" width="30.140625" style="1" bestFit="1" customWidth="1"/>
    <col min="12799" max="12799" width="11.42578125" style="1" customWidth="1"/>
    <col min="12800" max="12800" width="14.28515625" style="1" customWidth="1"/>
    <col min="12801" max="12803" width="10.42578125" style="1" customWidth="1"/>
    <col min="12804" max="12804" width="4" style="1" customWidth="1"/>
    <col min="12805" max="12805" width="10.42578125" style="1" customWidth="1"/>
    <col min="12806" max="12806" width="12.28515625" style="1" bestFit="1" customWidth="1"/>
    <col min="12807" max="12807" width="14" style="1" customWidth="1"/>
    <col min="12808" max="12808" width="14.28515625" style="1" customWidth="1"/>
    <col min="12809" max="12809" width="12.42578125" style="1" customWidth="1"/>
    <col min="12810" max="12810" width="12.140625" style="1" customWidth="1"/>
    <col min="12811" max="12811" width="8.140625" style="1" customWidth="1"/>
    <col min="12812" max="12812" width="14" style="1" customWidth="1"/>
    <col min="12813" max="12813" width="13.42578125" style="1" customWidth="1"/>
    <col min="12814" max="12814" width="13.28515625" style="1" customWidth="1"/>
    <col min="12815" max="12815" width="13.42578125" style="1" customWidth="1"/>
    <col min="12816" max="12816" width="13.85546875" style="1" customWidth="1"/>
    <col min="12817" max="12817" width="11.7109375" style="1" customWidth="1"/>
    <col min="12818" max="12818" width="14" style="1" bestFit="1" customWidth="1"/>
    <col min="12819" max="12819" width="11.42578125" style="1" bestFit="1" customWidth="1"/>
    <col min="12820" max="12822" width="9.42578125" style="1" bestFit="1" customWidth="1"/>
    <col min="12823" max="13052" width="11.42578125" style="1"/>
    <col min="13053" max="13053" width="3.7109375" style="1" customWidth="1"/>
    <col min="13054" max="13054" width="30.140625" style="1" bestFit="1" customWidth="1"/>
    <col min="13055" max="13055" width="11.42578125" style="1" customWidth="1"/>
    <col min="13056" max="13056" width="14.28515625" style="1" customWidth="1"/>
    <col min="13057" max="13059" width="10.42578125" style="1" customWidth="1"/>
    <col min="13060" max="13060" width="4" style="1" customWidth="1"/>
    <col min="13061" max="13061" width="10.42578125" style="1" customWidth="1"/>
    <col min="13062" max="13062" width="12.28515625" style="1" bestFit="1" customWidth="1"/>
    <col min="13063" max="13063" width="14" style="1" customWidth="1"/>
    <col min="13064" max="13064" width="14.28515625" style="1" customWidth="1"/>
    <col min="13065" max="13065" width="12.42578125" style="1" customWidth="1"/>
    <col min="13066" max="13066" width="12.140625" style="1" customWidth="1"/>
    <col min="13067" max="13067" width="8.140625" style="1" customWidth="1"/>
    <col min="13068" max="13068" width="14" style="1" customWidth="1"/>
    <col min="13069" max="13069" width="13.42578125" style="1" customWidth="1"/>
    <col min="13070" max="13070" width="13.28515625" style="1" customWidth="1"/>
    <col min="13071" max="13071" width="13.42578125" style="1" customWidth="1"/>
    <col min="13072" max="13072" width="13.85546875" style="1" customWidth="1"/>
    <col min="13073" max="13073" width="11.7109375" style="1" customWidth="1"/>
    <col min="13074" max="13074" width="14" style="1" bestFit="1" customWidth="1"/>
    <col min="13075" max="13075" width="11.42578125" style="1" bestFit="1" customWidth="1"/>
    <col min="13076" max="13078" width="9.42578125" style="1" bestFit="1" customWidth="1"/>
    <col min="13079" max="13308" width="11.42578125" style="1"/>
    <col min="13309" max="13309" width="3.7109375" style="1" customWidth="1"/>
    <col min="13310" max="13310" width="30.140625" style="1" bestFit="1" customWidth="1"/>
    <col min="13311" max="13311" width="11.42578125" style="1" customWidth="1"/>
    <col min="13312" max="13312" width="14.28515625" style="1" customWidth="1"/>
    <col min="13313" max="13315" width="10.42578125" style="1" customWidth="1"/>
    <col min="13316" max="13316" width="4" style="1" customWidth="1"/>
    <col min="13317" max="13317" width="10.42578125" style="1" customWidth="1"/>
    <col min="13318" max="13318" width="12.28515625" style="1" bestFit="1" customWidth="1"/>
    <col min="13319" max="13319" width="14" style="1" customWidth="1"/>
    <col min="13320" max="13320" width="14.28515625" style="1" customWidth="1"/>
    <col min="13321" max="13321" width="12.42578125" style="1" customWidth="1"/>
    <col min="13322" max="13322" width="12.140625" style="1" customWidth="1"/>
    <col min="13323" max="13323" width="8.140625" style="1" customWidth="1"/>
    <col min="13324" max="13324" width="14" style="1" customWidth="1"/>
    <col min="13325" max="13325" width="13.42578125" style="1" customWidth="1"/>
    <col min="13326" max="13326" width="13.28515625" style="1" customWidth="1"/>
    <col min="13327" max="13327" width="13.42578125" style="1" customWidth="1"/>
    <col min="13328" max="13328" width="13.85546875" style="1" customWidth="1"/>
    <col min="13329" max="13329" width="11.7109375" style="1" customWidth="1"/>
    <col min="13330" max="13330" width="14" style="1" bestFit="1" customWidth="1"/>
    <col min="13331" max="13331" width="11.42578125" style="1" bestFit="1" customWidth="1"/>
    <col min="13332" max="13334" width="9.42578125" style="1" bestFit="1" customWidth="1"/>
    <col min="13335" max="13564" width="11.42578125" style="1"/>
    <col min="13565" max="13565" width="3.7109375" style="1" customWidth="1"/>
    <col min="13566" max="13566" width="30.140625" style="1" bestFit="1" customWidth="1"/>
    <col min="13567" max="13567" width="11.42578125" style="1" customWidth="1"/>
    <col min="13568" max="13568" width="14.28515625" style="1" customWidth="1"/>
    <col min="13569" max="13571" width="10.42578125" style="1" customWidth="1"/>
    <col min="13572" max="13572" width="4" style="1" customWidth="1"/>
    <col min="13573" max="13573" width="10.42578125" style="1" customWidth="1"/>
    <col min="13574" max="13574" width="12.28515625" style="1" bestFit="1" customWidth="1"/>
    <col min="13575" max="13575" width="14" style="1" customWidth="1"/>
    <col min="13576" max="13576" width="14.28515625" style="1" customWidth="1"/>
    <col min="13577" max="13577" width="12.42578125" style="1" customWidth="1"/>
    <col min="13578" max="13578" width="12.140625" style="1" customWidth="1"/>
    <col min="13579" max="13579" width="8.140625" style="1" customWidth="1"/>
    <col min="13580" max="13580" width="14" style="1" customWidth="1"/>
    <col min="13581" max="13581" width="13.42578125" style="1" customWidth="1"/>
    <col min="13582" max="13582" width="13.28515625" style="1" customWidth="1"/>
    <col min="13583" max="13583" width="13.42578125" style="1" customWidth="1"/>
    <col min="13584" max="13584" width="13.85546875" style="1" customWidth="1"/>
    <col min="13585" max="13585" width="11.7109375" style="1" customWidth="1"/>
    <col min="13586" max="13586" width="14" style="1" bestFit="1" customWidth="1"/>
    <col min="13587" max="13587" width="11.42578125" style="1" bestFit="1" customWidth="1"/>
    <col min="13588" max="13590" width="9.42578125" style="1" bestFit="1" customWidth="1"/>
    <col min="13591" max="13820" width="11.42578125" style="1"/>
    <col min="13821" max="13821" width="3.7109375" style="1" customWidth="1"/>
    <col min="13822" max="13822" width="30.140625" style="1" bestFit="1" customWidth="1"/>
    <col min="13823" max="13823" width="11.42578125" style="1" customWidth="1"/>
    <col min="13824" max="13824" width="14.28515625" style="1" customWidth="1"/>
    <col min="13825" max="13827" width="10.42578125" style="1" customWidth="1"/>
    <col min="13828" max="13828" width="4" style="1" customWidth="1"/>
    <col min="13829" max="13829" width="10.42578125" style="1" customWidth="1"/>
    <col min="13830" max="13830" width="12.28515625" style="1" bestFit="1" customWidth="1"/>
    <col min="13831" max="13831" width="14" style="1" customWidth="1"/>
    <col min="13832" max="13832" width="14.28515625" style="1" customWidth="1"/>
    <col min="13833" max="13833" width="12.42578125" style="1" customWidth="1"/>
    <col min="13834" max="13834" width="12.140625" style="1" customWidth="1"/>
    <col min="13835" max="13835" width="8.140625" style="1" customWidth="1"/>
    <col min="13836" max="13836" width="14" style="1" customWidth="1"/>
    <col min="13837" max="13837" width="13.42578125" style="1" customWidth="1"/>
    <col min="13838" max="13838" width="13.28515625" style="1" customWidth="1"/>
    <col min="13839" max="13839" width="13.42578125" style="1" customWidth="1"/>
    <col min="13840" max="13840" width="13.85546875" style="1" customWidth="1"/>
    <col min="13841" max="13841" width="11.7109375" style="1" customWidth="1"/>
    <col min="13842" max="13842" width="14" style="1" bestFit="1" customWidth="1"/>
    <col min="13843" max="13843" width="11.42578125" style="1" bestFit="1" customWidth="1"/>
    <col min="13844" max="13846" width="9.42578125" style="1" bestFit="1" customWidth="1"/>
    <col min="13847" max="14076" width="11.42578125" style="1"/>
    <col min="14077" max="14077" width="3.7109375" style="1" customWidth="1"/>
    <col min="14078" max="14078" width="30.140625" style="1" bestFit="1" customWidth="1"/>
    <col min="14079" max="14079" width="11.42578125" style="1" customWidth="1"/>
    <col min="14080" max="14080" width="14.28515625" style="1" customWidth="1"/>
    <col min="14081" max="14083" width="10.42578125" style="1" customWidth="1"/>
    <col min="14084" max="14084" width="4" style="1" customWidth="1"/>
    <col min="14085" max="14085" width="10.42578125" style="1" customWidth="1"/>
    <col min="14086" max="14086" width="12.28515625" style="1" bestFit="1" customWidth="1"/>
    <col min="14087" max="14087" width="14" style="1" customWidth="1"/>
    <col min="14088" max="14088" width="14.28515625" style="1" customWidth="1"/>
    <col min="14089" max="14089" width="12.42578125" style="1" customWidth="1"/>
    <col min="14090" max="14090" width="12.140625" style="1" customWidth="1"/>
    <col min="14091" max="14091" width="8.140625" style="1" customWidth="1"/>
    <col min="14092" max="14092" width="14" style="1" customWidth="1"/>
    <col min="14093" max="14093" width="13.42578125" style="1" customWidth="1"/>
    <col min="14094" max="14094" width="13.28515625" style="1" customWidth="1"/>
    <col min="14095" max="14095" width="13.42578125" style="1" customWidth="1"/>
    <col min="14096" max="14096" width="13.85546875" style="1" customWidth="1"/>
    <col min="14097" max="14097" width="11.7109375" style="1" customWidth="1"/>
    <col min="14098" max="14098" width="14" style="1" bestFit="1" customWidth="1"/>
    <col min="14099" max="14099" width="11.42578125" style="1" bestFit="1" customWidth="1"/>
    <col min="14100" max="14102" width="9.42578125" style="1" bestFit="1" customWidth="1"/>
    <col min="14103" max="14332" width="11.42578125" style="1"/>
    <col min="14333" max="14333" width="3.7109375" style="1" customWidth="1"/>
    <col min="14334" max="14334" width="30.140625" style="1" bestFit="1" customWidth="1"/>
    <col min="14335" max="14335" width="11.42578125" style="1" customWidth="1"/>
    <col min="14336" max="14336" width="14.28515625" style="1" customWidth="1"/>
    <col min="14337" max="14339" width="10.42578125" style="1" customWidth="1"/>
    <col min="14340" max="14340" width="4" style="1" customWidth="1"/>
    <col min="14341" max="14341" width="10.42578125" style="1" customWidth="1"/>
    <col min="14342" max="14342" width="12.28515625" style="1" bestFit="1" customWidth="1"/>
    <col min="14343" max="14343" width="14" style="1" customWidth="1"/>
    <col min="14344" max="14344" width="14.28515625" style="1" customWidth="1"/>
    <col min="14345" max="14345" width="12.42578125" style="1" customWidth="1"/>
    <col min="14346" max="14346" width="12.140625" style="1" customWidth="1"/>
    <col min="14347" max="14347" width="8.140625" style="1" customWidth="1"/>
    <col min="14348" max="14348" width="14" style="1" customWidth="1"/>
    <col min="14349" max="14349" width="13.42578125" style="1" customWidth="1"/>
    <col min="14350" max="14350" width="13.28515625" style="1" customWidth="1"/>
    <col min="14351" max="14351" width="13.42578125" style="1" customWidth="1"/>
    <col min="14352" max="14352" width="13.85546875" style="1" customWidth="1"/>
    <col min="14353" max="14353" width="11.7109375" style="1" customWidth="1"/>
    <col min="14354" max="14354" width="14" style="1" bestFit="1" customWidth="1"/>
    <col min="14355" max="14355" width="11.42578125" style="1" bestFit="1" customWidth="1"/>
    <col min="14356" max="14358" width="9.42578125" style="1" bestFit="1" customWidth="1"/>
    <col min="14359" max="14588" width="11.42578125" style="1"/>
    <col min="14589" max="14589" width="3.7109375" style="1" customWidth="1"/>
    <col min="14590" max="14590" width="30.140625" style="1" bestFit="1" customWidth="1"/>
    <col min="14591" max="14591" width="11.42578125" style="1" customWidth="1"/>
    <col min="14592" max="14592" width="14.28515625" style="1" customWidth="1"/>
    <col min="14593" max="14595" width="10.42578125" style="1" customWidth="1"/>
    <col min="14596" max="14596" width="4" style="1" customWidth="1"/>
    <col min="14597" max="14597" width="10.42578125" style="1" customWidth="1"/>
    <col min="14598" max="14598" width="12.28515625" style="1" bestFit="1" customWidth="1"/>
    <col min="14599" max="14599" width="14" style="1" customWidth="1"/>
    <col min="14600" max="14600" width="14.28515625" style="1" customWidth="1"/>
    <col min="14601" max="14601" width="12.42578125" style="1" customWidth="1"/>
    <col min="14602" max="14602" width="12.140625" style="1" customWidth="1"/>
    <col min="14603" max="14603" width="8.140625" style="1" customWidth="1"/>
    <col min="14604" max="14604" width="14" style="1" customWidth="1"/>
    <col min="14605" max="14605" width="13.42578125" style="1" customWidth="1"/>
    <col min="14606" max="14606" width="13.28515625" style="1" customWidth="1"/>
    <col min="14607" max="14607" width="13.42578125" style="1" customWidth="1"/>
    <col min="14608" max="14608" width="13.85546875" style="1" customWidth="1"/>
    <col min="14609" max="14609" width="11.7109375" style="1" customWidth="1"/>
    <col min="14610" max="14610" width="14" style="1" bestFit="1" customWidth="1"/>
    <col min="14611" max="14611" width="11.42578125" style="1" bestFit="1" customWidth="1"/>
    <col min="14612" max="14614" width="9.42578125" style="1" bestFit="1" customWidth="1"/>
    <col min="14615" max="14844" width="11.42578125" style="1"/>
    <col min="14845" max="14845" width="3.7109375" style="1" customWidth="1"/>
    <col min="14846" max="14846" width="30.140625" style="1" bestFit="1" customWidth="1"/>
    <col min="14847" max="14847" width="11.42578125" style="1" customWidth="1"/>
    <col min="14848" max="14848" width="14.28515625" style="1" customWidth="1"/>
    <col min="14849" max="14851" width="10.42578125" style="1" customWidth="1"/>
    <col min="14852" max="14852" width="4" style="1" customWidth="1"/>
    <col min="14853" max="14853" width="10.42578125" style="1" customWidth="1"/>
    <col min="14854" max="14854" width="12.28515625" style="1" bestFit="1" customWidth="1"/>
    <col min="14855" max="14855" width="14" style="1" customWidth="1"/>
    <col min="14856" max="14856" width="14.28515625" style="1" customWidth="1"/>
    <col min="14857" max="14857" width="12.42578125" style="1" customWidth="1"/>
    <col min="14858" max="14858" width="12.140625" style="1" customWidth="1"/>
    <col min="14859" max="14859" width="8.140625" style="1" customWidth="1"/>
    <col min="14860" max="14860" width="14" style="1" customWidth="1"/>
    <col min="14861" max="14861" width="13.42578125" style="1" customWidth="1"/>
    <col min="14862" max="14862" width="13.28515625" style="1" customWidth="1"/>
    <col min="14863" max="14863" width="13.42578125" style="1" customWidth="1"/>
    <col min="14864" max="14864" width="13.85546875" style="1" customWidth="1"/>
    <col min="14865" max="14865" width="11.7109375" style="1" customWidth="1"/>
    <col min="14866" max="14866" width="14" style="1" bestFit="1" customWidth="1"/>
    <col min="14867" max="14867" width="11.42578125" style="1" bestFit="1" customWidth="1"/>
    <col min="14868" max="14870" width="9.42578125" style="1" bestFit="1" customWidth="1"/>
    <col min="14871" max="15100" width="11.42578125" style="1"/>
    <col min="15101" max="15101" width="3.7109375" style="1" customWidth="1"/>
    <col min="15102" max="15102" width="30.140625" style="1" bestFit="1" customWidth="1"/>
    <col min="15103" max="15103" width="11.42578125" style="1" customWidth="1"/>
    <col min="15104" max="15104" width="14.28515625" style="1" customWidth="1"/>
    <col min="15105" max="15107" width="10.42578125" style="1" customWidth="1"/>
    <col min="15108" max="15108" width="4" style="1" customWidth="1"/>
    <col min="15109" max="15109" width="10.42578125" style="1" customWidth="1"/>
    <col min="15110" max="15110" width="12.28515625" style="1" bestFit="1" customWidth="1"/>
    <col min="15111" max="15111" width="14" style="1" customWidth="1"/>
    <col min="15112" max="15112" width="14.28515625" style="1" customWidth="1"/>
    <col min="15113" max="15113" width="12.42578125" style="1" customWidth="1"/>
    <col min="15114" max="15114" width="12.140625" style="1" customWidth="1"/>
    <col min="15115" max="15115" width="8.140625" style="1" customWidth="1"/>
    <col min="15116" max="15116" width="14" style="1" customWidth="1"/>
    <col min="15117" max="15117" width="13.42578125" style="1" customWidth="1"/>
    <col min="15118" max="15118" width="13.28515625" style="1" customWidth="1"/>
    <col min="15119" max="15119" width="13.42578125" style="1" customWidth="1"/>
    <col min="15120" max="15120" width="13.85546875" style="1" customWidth="1"/>
    <col min="15121" max="15121" width="11.7109375" style="1" customWidth="1"/>
    <col min="15122" max="15122" width="14" style="1" bestFit="1" customWidth="1"/>
    <col min="15123" max="15123" width="11.42578125" style="1" bestFit="1" customWidth="1"/>
    <col min="15124" max="15126" width="9.42578125" style="1" bestFit="1" customWidth="1"/>
    <col min="15127" max="15356" width="11.42578125" style="1"/>
    <col min="15357" max="15357" width="3.7109375" style="1" customWidth="1"/>
    <col min="15358" max="15358" width="30.140625" style="1" bestFit="1" customWidth="1"/>
    <col min="15359" max="15359" width="11.42578125" style="1" customWidth="1"/>
    <col min="15360" max="15360" width="14.28515625" style="1" customWidth="1"/>
    <col min="15361" max="15363" width="10.42578125" style="1" customWidth="1"/>
    <col min="15364" max="15364" width="4" style="1" customWidth="1"/>
    <col min="15365" max="15365" width="10.42578125" style="1" customWidth="1"/>
    <col min="15366" max="15366" width="12.28515625" style="1" bestFit="1" customWidth="1"/>
    <col min="15367" max="15367" width="14" style="1" customWidth="1"/>
    <col min="15368" max="15368" width="14.28515625" style="1" customWidth="1"/>
    <col min="15369" max="15369" width="12.42578125" style="1" customWidth="1"/>
    <col min="15370" max="15370" width="12.140625" style="1" customWidth="1"/>
    <col min="15371" max="15371" width="8.140625" style="1" customWidth="1"/>
    <col min="15372" max="15372" width="14" style="1" customWidth="1"/>
    <col min="15373" max="15373" width="13.42578125" style="1" customWidth="1"/>
    <col min="15374" max="15374" width="13.28515625" style="1" customWidth="1"/>
    <col min="15375" max="15375" width="13.42578125" style="1" customWidth="1"/>
    <col min="15376" max="15376" width="13.85546875" style="1" customWidth="1"/>
    <col min="15377" max="15377" width="11.7109375" style="1" customWidth="1"/>
    <col min="15378" max="15378" width="14" style="1" bestFit="1" customWidth="1"/>
    <col min="15379" max="15379" width="11.42578125" style="1" bestFit="1" customWidth="1"/>
    <col min="15380" max="15382" width="9.42578125" style="1" bestFit="1" customWidth="1"/>
    <col min="15383" max="15612" width="11.42578125" style="1"/>
    <col min="15613" max="15613" width="3.7109375" style="1" customWidth="1"/>
    <col min="15614" max="15614" width="30.140625" style="1" bestFit="1" customWidth="1"/>
    <col min="15615" max="15615" width="11.42578125" style="1" customWidth="1"/>
    <col min="15616" max="15616" width="14.28515625" style="1" customWidth="1"/>
    <col min="15617" max="15619" width="10.42578125" style="1" customWidth="1"/>
    <col min="15620" max="15620" width="4" style="1" customWidth="1"/>
    <col min="15621" max="15621" width="10.42578125" style="1" customWidth="1"/>
    <col min="15622" max="15622" width="12.28515625" style="1" bestFit="1" customWidth="1"/>
    <col min="15623" max="15623" width="14" style="1" customWidth="1"/>
    <col min="15624" max="15624" width="14.28515625" style="1" customWidth="1"/>
    <col min="15625" max="15625" width="12.42578125" style="1" customWidth="1"/>
    <col min="15626" max="15626" width="12.140625" style="1" customWidth="1"/>
    <col min="15627" max="15627" width="8.140625" style="1" customWidth="1"/>
    <col min="15628" max="15628" width="14" style="1" customWidth="1"/>
    <col min="15629" max="15629" width="13.42578125" style="1" customWidth="1"/>
    <col min="15630" max="15630" width="13.28515625" style="1" customWidth="1"/>
    <col min="15631" max="15631" width="13.42578125" style="1" customWidth="1"/>
    <col min="15632" max="15632" width="13.85546875" style="1" customWidth="1"/>
    <col min="15633" max="15633" width="11.7109375" style="1" customWidth="1"/>
    <col min="15634" max="15634" width="14" style="1" bestFit="1" customWidth="1"/>
    <col min="15635" max="15635" width="11.42578125" style="1" bestFit="1" customWidth="1"/>
    <col min="15636" max="15638" width="9.42578125" style="1" bestFit="1" customWidth="1"/>
    <col min="15639" max="15868" width="11.42578125" style="1"/>
    <col min="15869" max="15869" width="3.7109375" style="1" customWidth="1"/>
    <col min="15870" max="15870" width="30.140625" style="1" bestFit="1" customWidth="1"/>
    <col min="15871" max="15871" width="11.42578125" style="1" customWidth="1"/>
    <col min="15872" max="15872" width="14.28515625" style="1" customWidth="1"/>
    <col min="15873" max="15875" width="10.42578125" style="1" customWidth="1"/>
    <col min="15876" max="15876" width="4" style="1" customWidth="1"/>
    <col min="15877" max="15877" width="10.42578125" style="1" customWidth="1"/>
    <col min="15878" max="15878" width="12.28515625" style="1" bestFit="1" customWidth="1"/>
    <col min="15879" max="15879" width="14" style="1" customWidth="1"/>
    <col min="15880" max="15880" width="14.28515625" style="1" customWidth="1"/>
    <col min="15881" max="15881" width="12.42578125" style="1" customWidth="1"/>
    <col min="15882" max="15882" width="12.140625" style="1" customWidth="1"/>
    <col min="15883" max="15883" width="8.140625" style="1" customWidth="1"/>
    <col min="15884" max="15884" width="14" style="1" customWidth="1"/>
    <col min="15885" max="15885" width="13.42578125" style="1" customWidth="1"/>
    <col min="15886" max="15886" width="13.28515625" style="1" customWidth="1"/>
    <col min="15887" max="15887" width="13.42578125" style="1" customWidth="1"/>
    <col min="15888" max="15888" width="13.85546875" style="1" customWidth="1"/>
    <col min="15889" max="15889" width="11.7109375" style="1" customWidth="1"/>
    <col min="15890" max="15890" width="14" style="1" bestFit="1" customWidth="1"/>
    <col min="15891" max="15891" width="11.42578125" style="1" bestFit="1" customWidth="1"/>
    <col min="15892" max="15894" width="9.42578125" style="1" bestFit="1" customWidth="1"/>
    <col min="15895" max="16124" width="11.42578125" style="1"/>
    <col min="16125" max="16125" width="3.7109375" style="1" customWidth="1"/>
    <col min="16126" max="16126" width="30.140625" style="1" bestFit="1" customWidth="1"/>
    <col min="16127" max="16127" width="11.42578125" style="1" customWidth="1"/>
    <col min="16128" max="16128" width="14.28515625" style="1" customWidth="1"/>
    <col min="16129" max="16131" width="10.42578125" style="1" customWidth="1"/>
    <col min="16132" max="16132" width="4" style="1" customWidth="1"/>
    <col min="16133" max="16133" width="10.42578125" style="1" customWidth="1"/>
    <col min="16134" max="16134" width="12.28515625" style="1" bestFit="1" customWidth="1"/>
    <col min="16135" max="16135" width="14" style="1" customWidth="1"/>
    <col min="16136" max="16136" width="14.28515625" style="1" customWidth="1"/>
    <col min="16137" max="16137" width="12.42578125" style="1" customWidth="1"/>
    <col min="16138" max="16138" width="12.140625" style="1" customWidth="1"/>
    <col min="16139" max="16139" width="8.140625" style="1" customWidth="1"/>
    <col min="16140" max="16140" width="14" style="1" customWidth="1"/>
    <col min="16141" max="16141" width="13.42578125" style="1" customWidth="1"/>
    <col min="16142" max="16142" width="13.28515625" style="1" customWidth="1"/>
    <col min="16143" max="16143" width="13.42578125" style="1" customWidth="1"/>
    <col min="16144" max="16144" width="13.85546875" style="1" customWidth="1"/>
    <col min="16145" max="16145" width="11.7109375" style="1" customWidth="1"/>
    <col min="16146" max="16146" width="14" style="1" bestFit="1" customWidth="1"/>
    <col min="16147" max="16147" width="11.42578125" style="1" bestFit="1" customWidth="1"/>
    <col min="16148" max="16150" width="9.42578125" style="1" bestFit="1" customWidth="1"/>
    <col min="16151" max="16384" width="11.42578125" style="1"/>
  </cols>
  <sheetData>
    <row r="1" spans="2:23" ht="45.95" customHeight="1" x14ac:dyDescent="0.15">
      <c r="B1" s="107"/>
      <c r="C1" s="108" t="s">
        <v>50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</row>
    <row r="2" spans="2:23" ht="36.950000000000003" customHeight="1" x14ac:dyDescent="0.15"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</row>
    <row r="3" spans="2:23" s="25" customFormat="1" ht="21.75" customHeight="1" thickBot="1" x14ac:dyDescent="0.2">
      <c r="B3" s="97" t="s">
        <v>48</v>
      </c>
      <c r="C3" s="109"/>
      <c r="D3" s="109"/>
      <c r="E3" s="109"/>
      <c r="F3" s="109"/>
      <c r="G3" s="109"/>
      <c r="H3" s="109"/>
      <c r="I3" s="110"/>
      <c r="J3" s="118" t="s">
        <v>46</v>
      </c>
      <c r="K3" s="119"/>
      <c r="L3" s="119"/>
      <c r="M3" s="119"/>
      <c r="N3" s="120"/>
      <c r="O3" s="72"/>
      <c r="P3" s="121" t="s">
        <v>47</v>
      </c>
      <c r="Q3" s="122"/>
      <c r="R3" s="122"/>
      <c r="S3" s="122"/>
      <c r="T3" s="122"/>
      <c r="U3" s="122"/>
      <c r="V3" s="122"/>
      <c r="W3" s="123"/>
    </row>
    <row r="4" spans="2:23" s="2" customFormat="1" ht="51" x14ac:dyDescent="0.25">
      <c r="B4" s="62" t="s">
        <v>0</v>
      </c>
      <c r="C4" s="63" t="s">
        <v>1</v>
      </c>
      <c r="D4" s="64" t="s">
        <v>2</v>
      </c>
      <c r="E4" s="64" t="s">
        <v>3</v>
      </c>
      <c r="F4" s="64" t="s">
        <v>4</v>
      </c>
      <c r="G4" s="64" t="s">
        <v>9</v>
      </c>
      <c r="H4" s="64" t="s">
        <v>10</v>
      </c>
      <c r="I4" s="64" t="s">
        <v>11</v>
      </c>
      <c r="J4" s="65" t="s">
        <v>5</v>
      </c>
      <c r="K4" s="65" t="s">
        <v>6</v>
      </c>
      <c r="L4" s="65" t="s">
        <v>7</v>
      </c>
      <c r="M4" s="65" t="s">
        <v>8</v>
      </c>
      <c r="N4" s="65" t="s">
        <v>45</v>
      </c>
      <c r="O4" s="66" t="s">
        <v>12</v>
      </c>
      <c r="P4" s="67" t="s">
        <v>13</v>
      </c>
      <c r="Q4" s="68" t="s">
        <v>14</v>
      </c>
      <c r="R4" s="67" t="s">
        <v>15</v>
      </c>
      <c r="S4" s="69" t="s">
        <v>16</v>
      </c>
      <c r="T4" s="69" t="s">
        <v>17</v>
      </c>
      <c r="U4" s="70" t="s">
        <v>18</v>
      </c>
      <c r="V4" s="70" t="s">
        <v>19</v>
      </c>
      <c r="W4" s="70" t="s">
        <v>20</v>
      </c>
    </row>
    <row r="5" spans="2:23" s="4" customFormat="1" ht="22.5" customHeight="1" x14ac:dyDescent="0.15">
      <c r="B5" s="5"/>
      <c r="C5" s="6"/>
      <c r="D5" s="7"/>
      <c r="E5" s="6"/>
      <c r="F5" s="8">
        <f>+D5*E5/30</f>
        <v>0</v>
      </c>
      <c r="G5" s="7"/>
      <c r="H5" s="7">
        <v>0</v>
      </c>
      <c r="I5" s="7"/>
      <c r="J5" s="7">
        <f>+F5*0.04</f>
        <v>0</v>
      </c>
      <c r="K5" s="7">
        <f>+F5*4/100</f>
        <v>0</v>
      </c>
      <c r="L5" s="7">
        <f>IF(F5&gt;=3124968,F5*1%,0)</f>
        <v>0</v>
      </c>
      <c r="M5" s="7"/>
      <c r="N5" s="7"/>
      <c r="O5" s="71">
        <f>+F5+G5+H5+I5-J5-K5-L5-M5-N5</f>
        <v>0</v>
      </c>
      <c r="P5" s="6">
        <f>+F5*8.5/100</f>
        <v>0</v>
      </c>
      <c r="Q5" s="6"/>
      <c r="R5" s="6">
        <f>+F5*12/100</f>
        <v>0</v>
      </c>
      <c r="S5" s="90"/>
      <c r="T5" s="7">
        <f>+F5*0.52222/100</f>
        <v>0</v>
      </c>
      <c r="U5" s="7">
        <f t="shared" ref="U5:U10" si="0">+F5*2/100</f>
        <v>0</v>
      </c>
      <c r="V5" s="7">
        <f t="shared" ref="V5:V10" si="1">+F5*3/100</f>
        <v>0</v>
      </c>
      <c r="W5" s="7">
        <f t="shared" ref="W5:W10" si="2">+F5*4/100</f>
        <v>0</v>
      </c>
    </row>
    <row r="6" spans="2:23" s="10" customFormat="1" ht="22.5" customHeight="1" x14ac:dyDescent="0.15">
      <c r="B6" s="11"/>
      <c r="C6" s="9"/>
      <c r="D6" s="12"/>
      <c r="E6" s="9"/>
      <c r="F6" s="12">
        <f>+D6</f>
        <v>0</v>
      </c>
      <c r="G6" s="12"/>
      <c r="H6" s="12"/>
      <c r="I6" s="12"/>
      <c r="J6" s="12"/>
      <c r="K6" s="12"/>
      <c r="L6" s="12"/>
      <c r="M6" s="12"/>
      <c r="N6" s="12"/>
      <c r="O6" s="71">
        <f>+F6+G6+H6+I6-J6-K6-L6-M6-N6</f>
        <v>0</v>
      </c>
      <c r="P6" s="9"/>
      <c r="Q6" s="9"/>
      <c r="R6" s="9"/>
      <c r="S6" s="91"/>
      <c r="T6" s="12">
        <f>+F6*0.52222/100</f>
        <v>0</v>
      </c>
      <c r="U6" s="12">
        <f t="shared" si="0"/>
        <v>0</v>
      </c>
      <c r="V6" s="12">
        <f t="shared" si="1"/>
        <v>0</v>
      </c>
      <c r="W6" s="12">
        <f t="shared" si="2"/>
        <v>0</v>
      </c>
    </row>
    <row r="7" spans="2:23" s="4" customFormat="1" ht="22.5" customHeight="1" x14ac:dyDescent="0.15">
      <c r="B7" s="5"/>
      <c r="C7" s="13"/>
      <c r="D7" s="7"/>
      <c r="E7" s="6"/>
      <c r="F7" s="7">
        <f t="shared" ref="F7:F15" si="3">+D7*E7/30</f>
        <v>0</v>
      </c>
      <c r="G7" s="7"/>
      <c r="H7" s="7"/>
      <c r="I7" s="7"/>
      <c r="J7" s="7">
        <f t="shared" ref="J7:J15" si="4">+F7*0.04</f>
        <v>0</v>
      </c>
      <c r="K7" s="7">
        <f>+F7*4/100</f>
        <v>0</v>
      </c>
      <c r="L7" s="7">
        <f t="shared" ref="L7:L15" si="5">IF(F7&gt;=3124968,F7*1%,0)</f>
        <v>0</v>
      </c>
      <c r="M7" s="7"/>
      <c r="N7" s="7"/>
      <c r="O7" s="71">
        <f t="shared" ref="O7:O15" si="6">+F7+G7+H7+I7-J7-K7-L7-M7-N7</f>
        <v>0</v>
      </c>
      <c r="P7" s="6">
        <f>+F7*8.5/100</f>
        <v>0</v>
      </c>
      <c r="Q7" s="87"/>
      <c r="R7" s="6">
        <f>+F7*12/100</f>
        <v>0</v>
      </c>
      <c r="S7" s="31"/>
      <c r="T7" s="7">
        <f>+F7*0.52222/100</f>
        <v>0</v>
      </c>
      <c r="U7" s="7">
        <f t="shared" si="0"/>
        <v>0</v>
      </c>
      <c r="V7" s="7">
        <f t="shared" si="1"/>
        <v>0</v>
      </c>
      <c r="W7" s="7">
        <f t="shared" si="2"/>
        <v>0</v>
      </c>
    </row>
    <row r="8" spans="2:23" s="4" customFormat="1" ht="22.5" customHeight="1" x14ac:dyDescent="0.15">
      <c r="B8" s="14"/>
      <c r="C8" s="13"/>
      <c r="D8" s="7"/>
      <c r="E8" s="6"/>
      <c r="F8" s="7">
        <f t="shared" si="3"/>
        <v>0</v>
      </c>
      <c r="G8" s="7"/>
      <c r="H8" s="7"/>
      <c r="I8" s="7"/>
      <c r="J8" s="7">
        <f t="shared" si="4"/>
        <v>0</v>
      </c>
      <c r="K8" s="7">
        <f t="shared" ref="K8:K15" si="7">+F8*4/100</f>
        <v>0</v>
      </c>
      <c r="L8" s="7">
        <f t="shared" si="5"/>
        <v>0</v>
      </c>
      <c r="M8" s="7"/>
      <c r="N8" s="7"/>
      <c r="O8" s="71">
        <f t="shared" si="6"/>
        <v>0</v>
      </c>
      <c r="P8" s="6">
        <f>+F8*8.5/100</f>
        <v>0</v>
      </c>
      <c r="Q8" s="87"/>
      <c r="R8" s="6">
        <f>+F8*12/100</f>
        <v>0</v>
      </c>
      <c r="S8" s="31"/>
      <c r="T8" s="7">
        <f>+F8*0.522/100</f>
        <v>0</v>
      </c>
      <c r="U8" s="7">
        <f t="shared" si="0"/>
        <v>0</v>
      </c>
      <c r="V8" s="7">
        <f t="shared" si="1"/>
        <v>0</v>
      </c>
      <c r="W8" s="7">
        <f t="shared" si="2"/>
        <v>0</v>
      </c>
    </row>
    <row r="9" spans="2:23" s="4" customFormat="1" ht="22.5" customHeight="1" x14ac:dyDescent="0.15">
      <c r="B9" s="14"/>
      <c r="C9" s="6"/>
      <c r="D9" s="7"/>
      <c r="E9" s="6"/>
      <c r="F9" s="7">
        <f t="shared" si="3"/>
        <v>0</v>
      </c>
      <c r="G9" s="7"/>
      <c r="H9" s="7"/>
      <c r="I9" s="7"/>
      <c r="J9" s="7">
        <f t="shared" si="4"/>
        <v>0</v>
      </c>
      <c r="K9" s="7">
        <f t="shared" si="7"/>
        <v>0</v>
      </c>
      <c r="L9" s="7">
        <f t="shared" si="5"/>
        <v>0</v>
      </c>
      <c r="M9" s="7"/>
      <c r="N9" s="7"/>
      <c r="O9" s="71">
        <f t="shared" si="6"/>
        <v>0</v>
      </c>
      <c r="P9" s="6">
        <f>+F9*8.5/100</f>
        <v>0</v>
      </c>
      <c r="Q9" s="87"/>
      <c r="R9" s="6">
        <f>+F9*12/100</f>
        <v>0</v>
      </c>
      <c r="S9" s="31"/>
      <c r="T9" s="7">
        <f>+F9*0.522/100</f>
        <v>0</v>
      </c>
      <c r="U9" s="7">
        <f t="shared" si="0"/>
        <v>0</v>
      </c>
      <c r="V9" s="7">
        <f t="shared" si="1"/>
        <v>0</v>
      </c>
      <c r="W9" s="7">
        <f t="shared" si="2"/>
        <v>0</v>
      </c>
    </row>
    <row r="10" spans="2:23" s="10" customFormat="1" ht="22.5" customHeight="1" x14ac:dyDescent="0.15">
      <c r="B10" s="15"/>
      <c r="C10" s="9"/>
      <c r="D10" s="12"/>
      <c r="E10" s="9"/>
      <c r="F10" s="12">
        <f>+D10</f>
        <v>0</v>
      </c>
      <c r="G10" s="12"/>
      <c r="H10" s="12"/>
      <c r="I10" s="12"/>
      <c r="J10" s="12"/>
      <c r="K10" s="12"/>
      <c r="L10" s="12"/>
      <c r="M10" s="12"/>
      <c r="N10" s="12"/>
      <c r="O10" s="71">
        <f t="shared" si="6"/>
        <v>0</v>
      </c>
      <c r="P10" s="9"/>
      <c r="Q10" s="88"/>
      <c r="R10" s="9"/>
      <c r="S10" s="92"/>
      <c r="T10" s="12">
        <f>+F10*0.522/100</f>
        <v>0</v>
      </c>
      <c r="U10" s="12">
        <f t="shared" si="0"/>
        <v>0</v>
      </c>
      <c r="V10" s="12">
        <f t="shared" si="1"/>
        <v>0</v>
      </c>
      <c r="W10" s="12">
        <f t="shared" si="2"/>
        <v>0</v>
      </c>
    </row>
    <row r="11" spans="2:23" s="4" customFormat="1" ht="22.5" customHeight="1" x14ac:dyDescent="0.15">
      <c r="B11" s="14"/>
      <c r="C11" s="13"/>
      <c r="D11" s="7"/>
      <c r="E11" s="6"/>
      <c r="F11" s="7">
        <f t="shared" si="3"/>
        <v>0</v>
      </c>
      <c r="G11" s="7"/>
      <c r="H11" s="7"/>
      <c r="I11" s="7"/>
      <c r="J11" s="7">
        <f t="shared" si="4"/>
        <v>0</v>
      </c>
      <c r="K11" s="7">
        <f t="shared" si="7"/>
        <v>0</v>
      </c>
      <c r="L11" s="7">
        <f t="shared" si="5"/>
        <v>0</v>
      </c>
      <c r="M11" s="7"/>
      <c r="N11" s="7"/>
      <c r="O11" s="71">
        <f t="shared" si="6"/>
        <v>0</v>
      </c>
      <c r="P11" s="6">
        <f>+F11*8.5/100</f>
        <v>0</v>
      </c>
      <c r="Q11" s="87"/>
      <c r="R11" s="6">
        <f>+F11*12/100</f>
        <v>0</v>
      </c>
      <c r="S11" s="90"/>
      <c r="T11" s="7"/>
      <c r="U11" s="7"/>
      <c r="V11" s="7"/>
      <c r="W11" s="7"/>
    </row>
    <row r="12" spans="2:23" s="4" customFormat="1" ht="22.5" customHeight="1" x14ac:dyDescent="0.15">
      <c r="B12" s="14"/>
      <c r="C12" s="13"/>
      <c r="D12" s="16"/>
      <c r="E12" s="17"/>
      <c r="F12" s="7">
        <f t="shared" si="3"/>
        <v>0</v>
      </c>
      <c r="G12" s="7"/>
      <c r="H12" s="7"/>
      <c r="I12" s="7"/>
      <c r="J12" s="7">
        <f t="shared" si="4"/>
        <v>0</v>
      </c>
      <c r="K12" s="7">
        <f t="shared" si="7"/>
        <v>0</v>
      </c>
      <c r="L12" s="7">
        <f t="shared" si="5"/>
        <v>0</v>
      </c>
      <c r="M12" s="7"/>
      <c r="N12" s="7"/>
      <c r="O12" s="71">
        <f t="shared" si="6"/>
        <v>0</v>
      </c>
      <c r="P12" s="6">
        <f>+F12*8.5/100</f>
        <v>0</v>
      </c>
      <c r="Q12" s="87"/>
      <c r="R12" s="6">
        <f>+F12*12/100</f>
        <v>0</v>
      </c>
      <c r="S12" s="90"/>
      <c r="T12" s="7">
        <f>+F12*0.52222/100</f>
        <v>0</v>
      </c>
      <c r="U12" s="7">
        <f>+F12*2/100</f>
        <v>0</v>
      </c>
      <c r="V12" s="7">
        <f>+F12*3/100</f>
        <v>0</v>
      </c>
      <c r="W12" s="7">
        <f>+F12*4/100</f>
        <v>0</v>
      </c>
    </row>
    <row r="13" spans="2:23" s="4" customFormat="1" ht="22.5" customHeight="1" x14ac:dyDescent="0.15">
      <c r="B13" s="14"/>
      <c r="C13" s="13"/>
      <c r="D13" s="7"/>
      <c r="E13" s="6"/>
      <c r="F13" s="7">
        <f t="shared" si="3"/>
        <v>0</v>
      </c>
      <c r="G13" s="18">
        <f>(88211/30)*E13</f>
        <v>0</v>
      </c>
      <c r="H13" s="18">
        <f>(60739/30)*E13</f>
        <v>0</v>
      </c>
      <c r="I13" s="7"/>
      <c r="J13" s="7">
        <f t="shared" si="4"/>
        <v>0</v>
      </c>
      <c r="K13" s="7">
        <f t="shared" si="7"/>
        <v>0</v>
      </c>
      <c r="L13" s="7">
        <f t="shared" si="5"/>
        <v>0</v>
      </c>
      <c r="M13" s="7"/>
      <c r="N13" s="18">
        <f>(88211/30)*E13</f>
        <v>0</v>
      </c>
      <c r="O13" s="71">
        <f t="shared" si="6"/>
        <v>0</v>
      </c>
      <c r="P13" s="6">
        <f>+F13*8.5/100</f>
        <v>0</v>
      </c>
      <c r="Q13" s="87"/>
      <c r="R13" s="6">
        <f>+F13*12/100</f>
        <v>0</v>
      </c>
      <c r="S13" s="93"/>
      <c r="T13" s="7">
        <f>+F13*0.52222/100</f>
        <v>0</v>
      </c>
      <c r="U13" s="7">
        <f>+F13*2/100</f>
        <v>0</v>
      </c>
      <c r="V13" s="7">
        <f>+F13*3/100</f>
        <v>0</v>
      </c>
      <c r="W13" s="7">
        <f>+F13*4/100</f>
        <v>0</v>
      </c>
    </row>
    <row r="14" spans="2:23" s="4" customFormat="1" ht="22.5" customHeight="1" x14ac:dyDescent="0.15">
      <c r="B14" s="14"/>
      <c r="C14" s="13"/>
      <c r="D14" s="7"/>
      <c r="E14" s="6"/>
      <c r="F14" s="7">
        <f t="shared" si="3"/>
        <v>0</v>
      </c>
      <c r="G14" s="18">
        <f>(88211/30)*E14</f>
        <v>0</v>
      </c>
      <c r="H14" s="18">
        <f>(60739/30)*E14</f>
        <v>0</v>
      </c>
      <c r="I14" s="7"/>
      <c r="J14" s="7">
        <f t="shared" ref="J14" si="8">+F14*0.04</f>
        <v>0</v>
      </c>
      <c r="K14" s="7">
        <f t="shared" ref="K14" si="9">+F14*4/100</f>
        <v>0</v>
      </c>
      <c r="L14" s="7">
        <f t="shared" ref="L14" si="10">IF(F14&gt;=3124968,F14*1%,0)</f>
        <v>0</v>
      </c>
      <c r="M14" s="7"/>
      <c r="N14" s="18">
        <f>(88211/30)*E14</f>
        <v>0</v>
      </c>
      <c r="O14" s="71">
        <f t="shared" si="6"/>
        <v>0</v>
      </c>
      <c r="P14" s="6">
        <f>+F14*8.5/100</f>
        <v>0</v>
      </c>
      <c r="Q14" s="87"/>
      <c r="R14" s="6">
        <f>+F14*12/100</f>
        <v>0</v>
      </c>
      <c r="S14" s="93"/>
      <c r="T14" s="7">
        <f>+F14*0.52222/100</f>
        <v>0</v>
      </c>
      <c r="U14" s="7">
        <f>+F14*2/100</f>
        <v>0</v>
      </c>
      <c r="V14" s="7">
        <f>+F14*3/100</f>
        <v>0</v>
      </c>
      <c r="W14" s="7">
        <f>+F14*4/100</f>
        <v>0</v>
      </c>
    </row>
    <row r="15" spans="2:23" s="19" customFormat="1" ht="22.5" customHeight="1" x14ac:dyDescent="0.25">
      <c r="B15" s="3"/>
      <c r="C15" s="9"/>
      <c r="D15" s="20"/>
      <c r="E15" s="9"/>
      <c r="F15" s="20">
        <f t="shared" si="3"/>
        <v>0</v>
      </c>
      <c r="G15" s="21"/>
      <c r="H15" s="20"/>
      <c r="I15" s="20"/>
      <c r="J15" s="20">
        <f t="shared" si="4"/>
        <v>0</v>
      </c>
      <c r="K15" s="20">
        <f t="shared" si="7"/>
        <v>0</v>
      </c>
      <c r="L15" s="20">
        <f t="shared" si="5"/>
        <v>0</v>
      </c>
      <c r="M15" s="20"/>
      <c r="N15" s="21"/>
      <c r="O15" s="71">
        <f t="shared" si="6"/>
        <v>0</v>
      </c>
      <c r="P15" s="9">
        <f>+F15*8.5/100</f>
        <v>0</v>
      </c>
      <c r="Q15" s="89"/>
      <c r="R15" s="9">
        <f>+F15*12/100</f>
        <v>0</v>
      </c>
      <c r="S15" s="94"/>
      <c r="T15" s="20">
        <f>+F15*0.52222/100</f>
        <v>0</v>
      </c>
      <c r="U15" s="20">
        <f>+F15*2/100</f>
        <v>0</v>
      </c>
      <c r="V15" s="20">
        <f>+F15*3/100</f>
        <v>0</v>
      </c>
      <c r="W15" s="20">
        <f>+F15*4/100</f>
        <v>0</v>
      </c>
    </row>
    <row r="16" spans="2:23" s="82" customFormat="1" ht="21" customHeight="1" x14ac:dyDescent="0.25">
      <c r="B16" s="95" t="s">
        <v>21</v>
      </c>
      <c r="C16" s="79"/>
      <c r="D16" s="80">
        <f>SUM(D5:D15)</f>
        <v>0</v>
      </c>
      <c r="E16" s="80"/>
      <c r="F16" s="80">
        <f>SUM(F5:F15)</f>
        <v>0</v>
      </c>
      <c r="G16" s="80"/>
      <c r="H16" s="80"/>
      <c r="I16" s="80"/>
      <c r="J16" s="80">
        <f t="shared" ref="J16:N16" si="11">SUM(J5:J15)</f>
        <v>0</v>
      </c>
      <c r="K16" s="80">
        <f t="shared" si="11"/>
        <v>0</v>
      </c>
      <c r="L16" s="80">
        <f t="shared" si="11"/>
        <v>0</v>
      </c>
      <c r="M16" s="80">
        <f t="shared" si="11"/>
        <v>0</v>
      </c>
      <c r="N16" s="80">
        <f t="shared" si="11"/>
        <v>0</v>
      </c>
      <c r="O16" s="81">
        <f t="shared" ref="O16:S16" si="12">SUM(O5:O15)</f>
        <v>0</v>
      </c>
      <c r="P16" s="80">
        <f t="shared" si="12"/>
        <v>0</v>
      </c>
      <c r="Q16" s="80">
        <f t="shared" si="12"/>
        <v>0</v>
      </c>
      <c r="R16" s="80">
        <f t="shared" si="12"/>
        <v>0</v>
      </c>
      <c r="S16" s="80">
        <f t="shared" si="12"/>
        <v>0</v>
      </c>
      <c r="T16" s="80">
        <f>SUM(T5:T15)</f>
        <v>0</v>
      </c>
      <c r="U16" s="80">
        <f t="shared" ref="U16:W16" si="13">SUM(U5:U15)</f>
        <v>0</v>
      </c>
      <c r="V16" s="80">
        <f t="shared" si="13"/>
        <v>0</v>
      </c>
      <c r="W16" s="80">
        <f t="shared" si="13"/>
        <v>0</v>
      </c>
    </row>
    <row r="17" spans="2:23" ht="14.25" x14ac:dyDescent="0.3">
      <c r="F17" s="73"/>
      <c r="G17" s="74"/>
      <c r="H17" s="74"/>
      <c r="I17" s="74"/>
      <c r="N17" s="75"/>
    </row>
    <row r="18" spans="2:23" ht="9.75" thickBot="1" x14ac:dyDescent="0.2"/>
    <row r="19" spans="2:23" ht="9.75" thickBot="1" x14ac:dyDescent="0.2">
      <c r="B19" s="114" t="s">
        <v>22</v>
      </c>
      <c r="C19" s="115"/>
      <c r="D19" s="115"/>
      <c r="E19" s="115"/>
      <c r="F19" s="115"/>
      <c r="G19" s="115"/>
      <c r="H19" s="115"/>
      <c r="I19" s="115"/>
      <c r="J19" s="115"/>
      <c r="K19" s="116"/>
      <c r="M19" s="25"/>
    </row>
    <row r="20" spans="2:23" x14ac:dyDescent="0.15">
      <c r="B20" s="26" t="s">
        <v>23</v>
      </c>
      <c r="C20" s="27" t="s">
        <v>24</v>
      </c>
      <c r="D20" s="105" t="s">
        <v>14</v>
      </c>
      <c r="E20" s="27"/>
      <c r="F20" s="27" t="s">
        <v>49</v>
      </c>
      <c r="G20" s="27"/>
      <c r="H20" s="27"/>
      <c r="I20" s="27"/>
      <c r="J20" s="27" t="s">
        <v>26</v>
      </c>
      <c r="K20" s="29"/>
    </row>
    <row r="21" spans="2:23" x14ac:dyDescent="0.15">
      <c r="B21" s="30">
        <f>+J5+J9</f>
        <v>0</v>
      </c>
      <c r="C21" s="7">
        <f>+P5+P9</f>
        <v>0</v>
      </c>
      <c r="D21" s="104"/>
      <c r="E21" s="7"/>
      <c r="F21" s="32"/>
      <c r="G21" s="32"/>
      <c r="H21" s="32"/>
      <c r="I21" s="32"/>
      <c r="J21" s="32"/>
      <c r="K21" s="33">
        <f>+B21+C21</f>
        <v>0</v>
      </c>
      <c r="L21" s="98">
        <v>1107500</v>
      </c>
      <c r="M21" s="99">
        <f>+K21-L21</f>
        <v>-1107500</v>
      </c>
      <c r="N21" s="117"/>
      <c r="O21" s="117"/>
      <c r="P21" s="117"/>
      <c r="Q21" s="117"/>
      <c r="R21" s="117"/>
    </row>
    <row r="22" spans="2:23" x14ac:dyDescent="0.15">
      <c r="B22" s="34">
        <f>+J7+J12</f>
        <v>0</v>
      </c>
      <c r="C22" s="7">
        <f>+P7+P12</f>
        <v>0</v>
      </c>
      <c r="D22" s="31"/>
      <c r="E22" s="7"/>
      <c r="F22" s="32"/>
      <c r="G22" s="32"/>
      <c r="H22" s="32"/>
      <c r="I22" s="32"/>
      <c r="J22" s="32"/>
      <c r="K22" s="33">
        <f t="shared" ref="K22:K25" si="14">+B22+C22</f>
        <v>0</v>
      </c>
      <c r="L22" s="98">
        <v>856300</v>
      </c>
      <c r="M22" s="99">
        <f t="shared" ref="M22:M25" si="15">+K22-L22</f>
        <v>-856300</v>
      </c>
      <c r="N22" s="117"/>
      <c r="O22" s="117"/>
      <c r="P22" s="117"/>
      <c r="Q22" s="117"/>
      <c r="R22" s="117"/>
    </row>
    <row r="23" spans="2:23" x14ac:dyDescent="0.15">
      <c r="B23" s="34">
        <f>+J13</f>
        <v>0</v>
      </c>
      <c r="C23" s="7">
        <f>+P13</f>
        <v>0</v>
      </c>
      <c r="D23" s="31"/>
      <c r="E23" s="7"/>
      <c r="F23" s="32"/>
      <c r="G23" s="32"/>
      <c r="H23" s="32"/>
      <c r="I23" s="32"/>
      <c r="J23" s="32"/>
      <c r="K23" s="33">
        <f t="shared" si="14"/>
        <v>0</v>
      </c>
      <c r="L23" s="98">
        <v>163700</v>
      </c>
      <c r="M23" s="99">
        <f t="shared" si="15"/>
        <v>-163700</v>
      </c>
      <c r="N23" s="117"/>
      <c r="O23" s="117"/>
      <c r="P23" s="117"/>
      <c r="Q23" s="117"/>
      <c r="R23" s="117"/>
    </row>
    <row r="24" spans="2:23" x14ac:dyDescent="0.15">
      <c r="B24" s="34">
        <f>+J8+J11</f>
        <v>0</v>
      </c>
      <c r="C24" s="7">
        <f>+P8+P11</f>
        <v>0</v>
      </c>
      <c r="D24" s="31"/>
      <c r="E24" s="7"/>
      <c r="F24" s="32"/>
      <c r="G24" s="32"/>
      <c r="H24" s="32"/>
      <c r="I24" s="32"/>
      <c r="J24" s="32"/>
      <c r="K24" s="33">
        <f t="shared" si="14"/>
        <v>0</v>
      </c>
      <c r="L24" s="98">
        <v>856300</v>
      </c>
      <c r="M24" s="99">
        <f t="shared" si="15"/>
        <v>-856300</v>
      </c>
      <c r="N24" s="117"/>
      <c r="O24" s="117"/>
      <c r="P24" s="117"/>
      <c r="Q24" s="117"/>
      <c r="R24" s="117"/>
    </row>
    <row r="25" spans="2:23" x14ac:dyDescent="0.15">
      <c r="B25" s="34">
        <f>+J15+J14</f>
        <v>0</v>
      </c>
      <c r="C25" s="7">
        <f>+P15+P14</f>
        <v>0</v>
      </c>
      <c r="D25" s="31"/>
      <c r="E25" s="7"/>
      <c r="F25" s="32"/>
      <c r="G25" s="32"/>
      <c r="H25" s="32"/>
      <c r="I25" s="32"/>
      <c r="J25" s="7"/>
      <c r="K25" s="33">
        <f t="shared" si="14"/>
        <v>0</v>
      </c>
      <c r="L25" s="100">
        <v>144400</v>
      </c>
      <c r="M25" s="99">
        <f t="shared" si="15"/>
        <v>-144400</v>
      </c>
    </row>
    <row r="26" spans="2:23" s="10" customFormat="1" ht="9.75" thickBot="1" x14ac:dyDescent="0.2">
      <c r="B26" s="36">
        <f>SUM(B21:B25)</f>
        <v>0</v>
      </c>
      <c r="C26" s="37">
        <f>SUM(C21:C25)</f>
        <v>0</v>
      </c>
      <c r="D26" s="37"/>
      <c r="E26" s="37"/>
      <c r="F26" s="37"/>
      <c r="G26" s="37"/>
      <c r="H26" s="37"/>
      <c r="I26" s="37"/>
      <c r="J26" s="37"/>
      <c r="K26" s="38">
        <f>SUM(K21:K25)</f>
        <v>0</v>
      </c>
      <c r="L26" s="101"/>
      <c r="M26" s="101"/>
      <c r="O26" s="77"/>
      <c r="P26" s="83"/>
      <c r="Q26" s="83"/>
      <c r="R26" s="83"/>
      <c r="U26" s="83"/>
      <c r="V26" s="83"/>
      <c r="W26" s="83"/>
    </row>
    <row r="27" spans="2:23" s="4" customFormat="1" x14ac:dyDescent="0.15">
      <c r="B27" s="106" t="s">
        <v>27</v>
      </c>
      <c r="C27" s="39">
        <f>+B26+C26</f>
        <v>0</v>
      </c>
      <c r="D27" s="39"/>
      <c r="E27" s="39"/>
      <c r="F27" s="39"/>
      <c r="G27" s="39"/>
      <c r="H27" s="39"/>
      <c r="I27" s="39"/>
      <c r="J27" s="39"/>
      <c r="K27" s="39"/>
      <c r="L27" s="102"/>
      <c r="M27" s="102"/>
      <c r="O27" s="76"/>
      <c r="P27" s="24"/>
      <c r="Q27" s="24"/>
      <c r="R27" s="24"/>
      <c r="U27" s="24"/>
      <c r="V27" s="24"/>
      <c r="W27" s="24"/>
    </row>
    <row r="28" spans="2:23" s="4" customFormat="1" x14ac:dyDescent="0.15">
      <c r="B28" s="106" t="s">
        <v>28</v>
      </c>
      <c r="C28" s="39"/>
      <c r="D28" s="39"/>
      <c r="E28" s="39"/>
      <c r="F28" s="39"/>
      <c r="G28" s="39"/>
      <c r="H28" s="39"/>
      <c r="I28" s="39"/>
      <c r="J28" s="39"/>
      <c r="K28" s="39"/>
      <c r="L28" s="102"/>
      <c r="M28" s="102"/>
      <c r="O28" s="76"/>
      <c r="P28" s="24"/>
      <c r="Q28" s="24"/>
      <c r="R28" s="24"/>
      <c r="U28" s="24"/>
      <c r="V28" s="24"/>
      <c r="W28" s="24"/>
    </row>
    <row r="29" spans="2:23" s="4" customFormat="1" ht="9.75" thickBot="1" x14ac:dyDescent="0.2">
      <c r="B29" s="39" t="s">
        <v>29</v>
      </c>
      <c r="C29" s="39">
        <f>+C27-C28</f>
        <v>0</v>
      </c>
      <c r="D29" s="39"/>
      <c r="E29" s="39"/>
      <c r="F29" s="39"/>
      <c r="G29" s="39"/>
      <c r="H29" s="39"/>
      <c r="I29" s="39"/>
      <c r="J29" s="39"/>
      <c r="K29" s="39"/>
      <c r="L29" s="102"/>
      <c r="M29" s="102"/>
      <c r="O29" s="76"/>
      <c r="P29" s="24"/>
      <c r="Q29" s="24"/>
      <c r="R29" s="24"/>
      <c r="U29" s="24"/>
      <c r="V29" s="24"/>
      <c r="W29" s="24"/>
    </row>
    <row r="30" spans="2:23" s="84" customFormat="1" ht="9.75" thickBot="1" x14ac:dyDescent="0.2">
      <c r="B30" s="114" t="s">
        <v>30</v>
      </c>
      <c r="C30" s="115"/>
      <c r="D30" s="115"/>
      <c r="E30" s="115"/>
      <c r="F30" s="115"/>
      <c r="G30" s="115"/>
      <c r="H30" s="115"/>
      <c r="I30" s="115"/>
      <c r="J30" s="115"/>
      <c r="K30" s="116"/>
      <c r="L30" s="103"/>
      <c r="M30" s="103"/>
      <c r="O30" s="78"/>
      <c r="P30" s="40"/>
      <c r="Q30" s="40"/>
      <c r="R30" s="40"/>
      <c r="U30" s="40"/>
      <c r="V30" s="40"/>
      <c r="W30" s="40"/>
    </row>
    <row r="31" spans="2:23" s="4" customFormat="1" x14ac:dyDescent="0.15">
      <c r="B31" s="26" t="s">
        <v>31</v>
      </c>
      <c r="C31" s="27" t="s">
        <v>24</v>
      </c>
      <c r="D31" s="27" t="s">
        <v>16</v>
      </c>
      <c r="E31" s="27"/>
      <c r="F31" s="27" t="s">
        <v>49</v>
      </c>
      <c r="G31" s="27"/>
      <c r="H31" s="27"/>
      <c r="I31" s="27"/>
      <c r="J31" s="27"/>
      <c r="K31" s="29"/>
      <c r="L31" s="102"/>
      <c r="M31" s="102"/>
      <c r="O31" s="76"/>
      <c r="P31" s="24"/>
      <c r="Q31" s="24"/>
      <c r="R31" s="24"/>
      <c r="U31" s="24"/>
      <c r="V31" s="24"/>
      <c r="W31" s="24"/>
    </row>
    <row r="32" spans="2:23" s="4" customFormat="1" x14ac:dyDescent="0.15">
      <c r="B32" s="34">
        <f>+K11+K12+K15+K14</f>
        <v>0</v>
      </c>
      <c r="C32" s="41">
        <f>+R11+R12+R15+R14</f>
        <v>0</v>
      </c>
      <c r="D32" s="31"/>
      <c r="E32" s="7"/>
      <c r="F32" s="32"/>
      <c r="G32" s="32"/>
      <c r="H32" s="32"/>
      <c r="I32" s="32"/>
      <c r="J32" s="32"/>
      <c r="K32" s="42">
        <f>+B32+C32</f>
        <v>0</v>
      </c>
      <c r="L32" s="102">
        <v>1082400</v>
      </c>
      <c r="M32" s="102">
        <f>+K32-L32</f>
        <v>-1082400</v>
      </c>
      <c r="O32" s="76"/>
      <c r="P32" s="24"/>
      <c r="Q32" s="24"/>
      <c r="R32" s="24"/>
      <c r="U32" s="24"/>
      <c r="V32" s="24"/>
      <c r="W32" s="24"/>
    </row>
    <row r="33" spans="2:23" s="4" customFormat="1" x14ac:dyDescent="0.15">
      <c r="B33" s="34">
        <f>+K7+L7</f>
        <v>0</v>
      </c>
      <c r="C33" s="41">
        <f>+R7</f>
        <v>0</v>
      </c>
      <c r="D33" s="31"/>
      <c r="E33" s="7"/>
      <c r="F33" s="32"/>
      <c r="G33" s="32"/>
      <c r="H33" s="32"/>
      <c r="I33" s="32"/>
      <c r="J33" s="32"/>
      <c r="K33" s="42">
        <f t="shared" ref="K33:K34" si="16">+B33+C33</f>
        <v>0</v>
      </c>
      <c r="L33" s="102">
        <v>687800</v>
      </c>
      <c r="M33" s="102">
        <f t="shared" ref="M33:M34" si="17">+K33-L33</f>
        <v>-687800</v>
      </c>
      <c r="O33" s="76"/>
      <c r="P33" s="24"/>
      <c r="Q33" s="24"/>
      <c r="R33" s="24"/>
      <c r="U33" s="24"/>
      <c r="V33" s="24"/>
      <c r="W33" s="24"/>
    </row>
    <row r="34" spans="2:23" s="4" customFormat="1" x14ac:dyDescent="0.15">
      <c r="B34" s="34">
        <f>+L5+K5+K8+L8+K13+K9</f>
        <v>0</v>
      </c>
      <c r="C34" s="41">
        <f>+R5+R8+R9+R13</f>
        <v>0</v>
      </c>
      <c r="D34" s="31"/>
      <c r="E34" s="7"/>
      <c r="F34" s="32"/>
      <c r="G34" s="32"/>
      <c r="H34" s="32"/>
      <c r="I34" s="32"/>
      <c r="J34" s="32"/>
      <c r="K34" s="42">
        <f t="shared" si="16"/>
        <v>0</v>
      </c>
      <c r="L34" s="102">
        <v>2375300</v>
      </c>
      <c r="M34" s="102">
        <f t="shared" si="17"/>
        <v>-2375300</v>
      </c>
      <c r="O34" s="76"/>
      <c r="P34" s="24"/>
      <c r="Q34" s="24"/>
      <c r="R34" s="24"/>
      <c r="U34" s="24"/>
      <c r="V34" s="24"/>
      <c r="W34" s="24"/>
    </row>
    <row r="35" spans="2:23" s="10" customFormat="1" ht="9.75" thickBot="1" x14ac:dyDescent="0.2">
      <c r="B35" s="36">
        <f>SUM(B32:B34)</f>
        <v>0</v>
      </c>
      <c r="C35" s="43">
        <f>SUM(C32:C34)</f>
        <v>0</v>
      </c>
      <c r="D35" s="37"/>
      <c r="E35" s="37"/>
      <c r="F35" s="85"/>
      <c r="G35" s="85"/>
      <c r="H35" s="85"/>
      <c r="I35" s="85"/>
      <c r="J35" s="37"/>
      <c r="K35" s="38"/>
      <c r="O35" s="77"/>
      <c r="P35" s="83"/>
      <c r="Q35" s="83"/>
      <c r="R35" s="83"/>
      <c r="U35" s="83"/>
      <c r="V35" s="83"/>
      <c r="W35" s="83"/>
    </row>
    <row r="36" spans="2:23" x14ac:dyDescent="0.15">
      <c r="B36" s="106" t="s">
        <v>32</v>
      </c>
      <c r="C36" s="44">
        <f>+B35+C35</f>
        <v>0</v>
      </c>
      <c r="D36" s="39"/>
      <c r="E36" s="39"/>
      <c r="F36" s="35"/>
      <c r="G36" s="35"/>
      <c r="H36" s="35"/>
      <c r="I36" s="35"/>
      <c r="J36" s="39"/>
      <c r="K36" s="39"/>
    </row>
    <row r="37" spans="2:23" x14ac:dyDescent="0.15">
      <c r="B37" s="39" t="s">
        <v>28</v>
      </c>
      <c r="C37" s="44"/>
      <c r="D37" s="39"/>
      <c r="E37" s="39"/>
      <c r="F37" s="35"/>
      <c r="G37" s="35"/>
      <c r="H37" s="35"/>
      <c r="I37" s="35"/>
      <c r="J37" s="39"/>
      <c r="K37" s="39"/>
    </row>
    <row r="38" spans="2:23" x14ac:dyDescent="0.15">
      <c r="B38" s="39" t="s">
        <v>29</v>
      </c>
      <c r="C38" s="44">
        <f>+C36-C37</f>
        <v>0</v>
      </c>
      <c r="D38" s="39"/>
      <c r="E38" s="39"/>
      <c r="F38" s="35"/>
      <c r="G38" s="35"/>
      <c r="H38" s="35"/>
      <c r="I38" s="35"/>
      <c r="J38" s="39"/>
      <c r="K38" s="39"/>
    </row>
    <row r="39" spans="2:23" ht="9.75" thickBot="1" x14ac:dyDescent="0.2">
      <c r="B39" s="111"/>
      <c r="C39" s="112"/>
      <c r="D39" s="112"/>
      <c r="E39" s="112"/>
      <c r="F39" s="112"/>
      <c r="G39" s="112"/>
      <c r="H39" s="112"/>
      <c r="I39" s="112"/>
      <c r="J39" s="112"/>
      <c r="K39" s="113"/>
    </row>
    <row r="40" spans="2:23" x14ac:dyDescent="0.15">
      <c r="B40" s="45" t="s">
        <v>33</v>
      </c>
      <c r="C40" s="46" t="s">
        <v>24</v>
      </c>
      <c r="D40" s="47" t="s">
        <v>34</v>
      </c>
      <c r="E40" s="46"/>
      <c r="F40" s="46" t="s">
        <v>25</v>
      </c>
      <c r="G40" s="46"/>
      <c r="H40" s="46"/>
      <c r="I40" s="46"/>
      <c r="J40" s="46" t="s">
        <v>26</v>
      </c>
      <c r="K40" s="48"/>
    </row>
    <row r="41" spans="2:23" x14ac:dyDescent="0.15">
      <c r="B41" s="22">
        <v>2101030202</v>
      </c>
      <c r="C41" s="7">
        <f>+T16</f>
        <v>0</v>
      </c>
      <c r="D41" s="7"/>
      <c r="E41" s="7"/>
      <c r="F41" s="32"/>
      <c r="G41" s="32"/>
      <c r="H41" s="32"/>
      <c r="I41" s="32"/>
      <c r="J41" s="32"/>
      <c r="K41" s="42"/>
    </row>
    <row r="42" spans="2:23" x14ac:dyDescent="0.15">
      <c r="B42" s="49" t="s">
        <v>28</v>
      </c>
      <c r="C42" s="50"/>
      <c r="D42" s="50"/>
      <c r="E42" s="50"/>
      <c r="F42" s="51"/>
      <c r="G42" s="51"/>
      <c r="H42" s="51"/>
      <c r="I42" s="51"/>
      <c r="J42" s="51"/>
      <c r="K42" s="52"/>
    </row>
    <row r="43" spans="2:23" ht="9.75" thickBot="1" x14ac:dyDescent="0.2">
      <c r="B43" s="53" t="s">
        <v>29</v>
      </c>
      <c r="C43" s="54">
        <f>+C41-C42</f>
        <v>0</v>
      </c>
      <c r="D43" s="54"/>
      <c r="E43" s="54"/>
      <c r="F43" s="55"/>
      <c r="G43" s="55"/>
      <c r="H43" s="55"/>
      <c r="I43" s="55"/>
      <c r="J43" s="55"/>
      <c r="K43" s="56"/>
    </row>
    <row r="44" spans="2:23" ht="9.75" thickBot="1" x14ac:dyDescent="0.2">
      <c r="B44" s="111" t="s">
        <v>35</v>
      </c>
      <c r="C44" s="112"/>
      <c r="D44" s="112"/>
      <c r="E44" s="112"/>
      <c r="F44" s="112"/>
      <c r="G44" s="112"/>
      <c r="H44" s="112"/>
      <c r="I44" s="112"/>
      <c r="J44" s="112"/>
      <c r="K44" s="113"/>
    </row>
    <row r="45" spans="2:23" x14ac:dyDescent="0.15">
      <c r="B45" s="45" t="s">
        <v>33</v>
      </c>
      <c r="C45" s="46" t="s">
        <v>24</v>
      </c>
      <c r="D45" s="46"/>
      <c r="E45" s="46" t="s">
        <v>36</v>
      </c>
      <c r="F45" s="46" t="s">
        <v>25</v>
      </c>
      <c r="G45" s="46"/>
      <c r="H45" s="46"/>
      <c r="I45" s="46"/>
      <c r="J45" s="46" t="s">
        <v>26</v>
      </c>
      <c r="K45" s="48"/>
    </row>
    <row r="46" spans="2:23" x14ac:dyDescent="0.15">
      <c r="B46" s="22">
        <v>21010502</v>
      </c>
      <c r="C46" s="7">
        <f>+U16</f>
        <v>0</v>
      </c>
      <c r="D46" s="7"/>
      <c r="E46" s="7"/>
      <c r="F46" s="32"/>
      <c r="G46" s="32"/>
      <c r="H46" s="32"/>
      <c r="I46" s="32"/>
      <c r="J46" s="32"/>
      <c r="K46" s="42"/>
    </row>
    <row r="47" spans="2:23" x14ac:dyDescent="0.15">
      <c r="B47" s="49" t="s">
        <v>28</v>
      </c>
      <c r="C47" s="50"/>
      <c r="D47" s="50"/>
      <c r="E47" s="50"/>
      <c r="F47" s="51"/>
      <c r="G47" s="51"/>
      <c r="H47" s="51"/>
      <c r="I47" s="51"/>
      <c r="J47" s="51"/>
      <c r="K47" s="52"/>
    </row>
    <row r="48" spans="2:23" ht="9.75" thickBot="1" x14ac:dyDescent="0.2">
      <c r="B48" s="53" t="s">
        <v>29</v>
      </c>
      <c r="C48" s="54">
        <f>+C46-C47</f>
        <v>0</v>
      </c>
      <c r="D48" s="54"/>
      <c r="E48" s="54"/>
      <c r="F48" s="54"/>
      <c r="G48" s="54"/>
      <c r="H48" s="54"/>
      <c r="I48" s="54"/>
      <c r="J48" s="54"/>
      <c r="K48" s="56"/>
    </row>
    <row r="49" spans="2:23" ht="9.75" thickBot="1" x14ac:dyDescent="0.2">
      <c r="B49" s="111" t="s">
        <v>37</v>
      </c>
      <c r="C49" s="112"/>
      <c r="D49" s="112"/>
      <c r="E49" s="112"/>
      <c r="F49" s="112"/>
      <c r="G49" s="112"/>
      <c r="H49" s="112"/>
      <c r="I49" s="112"/>
      <c r="J49" s="112"/>
      <c r="K49" s="113"/>
    </row>
    <row r="50" spans="2:23" x14ac:dyDescent="0.15">
      <c r="B50" s="45" t="s">
        <v>33</v>
      </c>
      <c r="C50" s="46" t="s">
        <v>24</v>
      </c>
      <c r="D50" s="46"/>
      <c r="E50" s="46" t="s">
        <v>36</v>
      </c>
      <c r="F50" s="46" t="s">
        <v>25</v>
      </c>
      <c r="G50" s="46"/>
      <c r="H50" s="46"/>
      <c r="I50" s="46"/>
      <c r="J50" s="46" t="s">
        <v>26</v>
      </c>
      <c r="K50" s="48"/>
    </row>
    <row r="51" spans="2:23" x14ac:dyDescent="0.15">
      <c r="B51" s="22">
        <v>21010503</v>
      </c>
      <c r="C51" s="7">
        <f>+V16</f>
        <v>0</v>
      </c>
      <c r="D51" s="7"/>
      <c r="E51" s="7"/>
      <c r="F51" s="32"/>
      <c r="G51" s="32"/>
      <c r="H51" s="32"/>
      <c r="I51" s="32"/>
      <c r="J51" s="32"/>
      <c r="K51" s="42"/>
    </row>
    <row r="52" spans="2:23" x14ac:dyDescent="0.15">
      <c r="B52" s="49" t="s">
        <v>28</v>
      </c>
      <c r="C52" s="50"/>
      <c r="D52" s="50"/>
      <c r="E52" s="50"/>
      <c r="F52" s="51"/>
      <c r="G52" s="51"/>
      <c r="H52" s="51"/>
      <c r="I52" s="51"/>
      <c r="J52" s="51"/>
      <c r="K52" s="52"/>
    </row>
    <row r="53" spans="2:23" ht="9.75" thickBot="1" x14ac:dyDescent="0.2">
      <c r="B53" s="53" t="s">
        <v>29</v>
      </c>
      <c r="C53" s="54">
        <f>+C51-C52</f>
        <v>0</v>
      </c>
      <c r="D53" s="54"/>
      <c r="E53" s="54"/>
      <c r="F53" s="55"/>
      <c r="G53" s="55"/>
      <c r="H53" s="55"/>
      <c r="I53" s="55"/>
      <c r="J53" s="55"/>
      <c r="K53" s="56"/>
    </row>
    <row r="54" spans="2:23" x14ac:dyDescent="0.15">
      <c r="B54" s="111" t="s">
        <v>38</v>
      </c>
      <c r="C54" s="112"/>
      <c r="D54" s="112"/>
      <c r="E54" s="112"/>
      <c r="F54" s="112"/>
      <c r="G54" s="112"/>
      <c r="H54" s="112"/>
      <c r="I54" s="112"/>
      <c r="J54" s="112"/>
      <c r="K54" s="113"/>
    </row>
    <row r="55" spans="2:23" ht="9.75" thickBot="1" x14ac:dyDescent="0.2"/>
    <row r="56" spans="2:23" x14ac:dyDescent="0.15">
      <c r="B56" s="45" t="s">
        <v>33</v>
      </c>
      <c r="C56" s="46" t="s">
        <v>24</v>
      </c>
      <c r="D56" s="46"/>
      <c r="E56" s="46" t="s">
        <v>36</v>
      </c>
      <c r="F56" s="46" t="s">
        <v>25</v>
      </c>
      <c r="G56" s="46"/>
      <c r="H56" s="46"/>
      <c r="I56" s="46"/>
      <c r="J56" s="46" t="s">
        <v>26</v>
      </c>
      <c r="K56" s="48"/>
    </row>
    <row r="57" spans="2:23" x14ac:dyDescent="0.15">
      <c r="B57" s="22">
        <v>21010501</v>
      </c>
      <c r="C57" s="7">
        <f>+W16</f>
        <v>0</v>
      </c>
      <c r="D57" s="7" t="s">
        <v>39</v>
      </c>
      <c r="E57" s="7"/>
      <c r="F57" s="32"/>
      <c r="G57" s="32"/>
      <c r="H57" s="32"/>
      <c r="I57" s="32"/>
      <c r="J57" s="32"/>
      <c r="K57" s="42"/>
    </row>
    <row r="58" spans="2:23" x14ac:dyDescent="0.15">
      <c r="B58" s="49" t="s">
        <v>40</v>
      </c>
      <c r="C58" s="50"/>
      <c r="D58" s="50"/>
      <c r="E58" s="50"/>
      <c r="F58" s="51"/>
      <c r="G58" s="51"/>
      <c r="H58" s="51"/>
      <c r="I58" s="51"/>
      <c r="J58" s="51"/>
      <c r="K58" s="52"/>
    </row>
    <row r="59" spans="2:23" ht="9.75" thickBot="1" x14ac:dyDescent="0.2">
      <c r="B59" s="53" t="s">
        <v>41</v>
      </c>
      <c r="C59" s="54">
        <f>+C57-+C58</f>
        <v>0</v>
      </c>
      <c r="D59" s="54"/>
      <c r="E59" s="54"/>
      <c r="F59" s="54"/>
      <c r="G59" s="54"/>
      <c r="H59" s="54"/>
      <c r="I59" s="54"/>
      <c r="J59" s="54"/>
      <c r="K59" s="56"/>
    </row>
    <row r="60" spans="2:23" x14ac:dyDescent="0.15">
      <c r="B60" s="57" t="s">
        <v>42</v>
      </c>
      <c r="C60" s="28">
        <f>+C26+C35+C41+C46+C57+C51</f>
        <v>0</v>
      </c>
      <c r="D60" s="27"/>
      <c r="E60" s="27"/>
      <c r="F60" s="27"/>
      <c r="G60" s="27"/>
      <c r="H60" s="27"/>
      <c r="I60" s="27"/>
      <c r="J60" s="27"/>
      <c r="K60" s="27"/>
    </row>
    <row r="61" spans="2:23" x14ac:dyDescent="0.15">
      <c r="B61" s="31" t="s">
        <v>43</v>
      </c>
      <c r="C61" s="12">
        <f>+B26+B35</f>
        <v>0</v>
      </c>
      <c r="D61" s="7">
        <f>+C60+C61</f>
        <v>0</v>
      </c>
      <c r="E61" s="7"/>
      <c r="F61" s="7"/>
      <c r="G61" s="7"/>
      <c r="H61" s="7"/>
      <c r="I61" s="7"/>
      <c r="J61" s="7"/>
      <c r="K61" s="7"/>
    </row>
    <row r="62" spans="2:23" x14ac:dyDescent="0.15">
      <c r="B62" s="31" t="s">
        <v>40</v>
      </c>
      <c r="C62" s="12"/>
      <c r="D62" s="7">
        <f>+C58+C52+C47+C42+C37+C28</f>
        <v>0</v>
      </c>
      <c r="E62" s="7"/>
      <c r="F62" s="7"/>
      <c r="G62" s="7"/>
      <c r="H62" s="7"/>
      <c r="I62" s="7"/>
      <c r="J62" s="7"/>
      <c r="K62" s="7"/>
    </row>
    <row r="63" spans="2:23" s="4" customFormat="1" ht="14.25" x14ac:dyDescent="0.3">
      <c r="B63" s="86" t="s">
        <v>44</v>
      </c>
      <c r="C63" s="96">
        <f>-C59-C53-C29-C48-C43-C38</f>
        <v>0</v>
      </c>
      <c r="D63" s="96">
        <f>+D61-D62</f>
        <v>0</v>
      </c>
      <c r="E63" s="58"/>
      <c r="F63" s="58">
        <f>+D62-F62</f>
        <v>0</v>
      </c>
      <c r="G63" s="58"/>
      <c r="H63" s="58"/>
      <c r="I63" s="58"/>
      <c r="J63" s="58"/>
      <c r="K63" s="58"/>
      <c r="O63" s="76"/>
      <c r="P63" s="24"/>
      <c r="Q63" s="24"/>
      <c r="R63" s="24"/>
      <c r="U63" s="24"/>
      <c r="V63" s="24"/>
      <c r="W63" s="24"/>
    </row>
    <row r="64" spans="2:23" x14ac:dyDescent="0.15">
      <c r="C64" s="59"/>
      <c r="D64" s="59"/>
      <c r="E64" s="59"/>
      <c r="F64" s="59"/>
      <c r="G64" s="59"/>
      <c r="H64" s="59"/>
      <c r="I64" s="59"/>
      <c r="J64" s="59"/>
      <c r="K64" s="59"/>
    </row>
    <row r="65" spans="3:23" x14ac:dyDescent="0.15">
      <c r="C65" s="59"/>
      <c r="D65" s="59"/>
      <c r="E65" s="59"/>
      <c r="F65" s="59"/>
      <c r="G65" s="59"/>
      <c r="H65" s="59"/>
      <c r="I65" s="59"/>
      <c r="J65" s="59"/>
      <c r="K65" s="59"/>
      <c r="P65" s="1"/>
      <c r="Q65" s="1"/>
      <c r="R65" s="1"/>
      <c r="U65" s="1"/>
      <c r="V65" s="1"/>
      <c r="W65" s="1"/>
    </row>
    <row r="66" spans="3:23" x14ac:dyDescent="0.15">
      <c r="C66" s="59"/>
      <c r="D66" s="59"/>
      <c r="E66" s="59"/>
      <c r="F66" s="59"/>
      <c r="G66" s="59"/>
      <c r="H66" s="59"/>
      <c r="I66" s="59"/>
      <c r="J66" s="59"/>
      <c r="K66" s="59"/>
      <c r="P66" s="1"/>
      <c r="Q66" s="1"/>
      <c r="R66" s="1"/>
      <c r="U66" s="1"/>
      <c r="V66" s="1"/>
      <c r="W66" s="1"/>
    </row>
    <row r="67" spans="3:23" x14ac:dyDescent="0.15">
      <c r="C67" s="59"/>
      <c r="D67" s="60"/>
      <c r="E67" s="60"/>
      <c r="F67" s="61"/>
      <c r="G67" s="61"/>
      <c r="H67" s="61"/>
      <c r="I67" s="61"/>
      <c r="J67" s="59"/>
      <c r="K67" s="59"/>
      <c r="P67" s="1"/>
      <c r="Q67" s="1"/>
      <c r="R67" s="1"/>
      <c r="U67" s="1"/>
      <c r="V67" s="1"/>
      <c r="W67" s="1"/>
    </row>
  </sheetData>
  <mergeCells count="12">
    <mergeCell ref="B1:B2"/>
    <mergeCell ref="C1:W2"/>
    <mergeCell ref="C3:I3"/>
    <mergeCell ref="B49:K49"/>
    <mergeCell ref="B54:K54"/>
    <mergeCell ref="B19:K19"/>
    <mergeCell ref="B30:K30"/>
    <mergeCell ref="B39:K39"/>
    <mergeCell ref="B44:K44"/>
    <mergeCell ref="N21:R24"/>
    <mergeCell ref="J3:N3"/>
    <mergeCell ref="P3:W3"/>
  </mergeCells>
  <phoneticPr fontId="10" type="noConversion"/>
  <pageMargins left="0.71" right="0.71" top="0.75000000000000011" bottom="0.75000000000000011" header="0.31" footer="0.71"/>
  <pageSetup scale="49" orientation="landscape" horizontalDpi="4294967295" verticalDpi="4294967295"/>
  <headerFooter>
    <oddFooter>&amp;R&amp;"Calibri,Normal"&amp;K000000PA-FT-0703-01 Vers. 01</oddFooter>
  </headerFooter>
  <rowBreaks count="1" manualBreakCount="1">
    <brk id="63" max="16383" man="1"/>
  </rowBreaks>
  <colBreaks count="1" manualBreakCount="1">
    <brk id="23" max="1048575" man="1"/>
  </colBreaks>
  <drawing r:id="rId1"/>
  <legacyDrawing r:id="rId2"/>
  <extLst>
    <ext xmlns:mx="http://schemas.microsoft.com/office/mac/excel/2008/main" uri="{64002731-A6B0-56B0-2670-7721B7C09600}">
      <mx:PLV Mode="0" OnePage="0" WScale="56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Administrador</cp:lastModifiedBy>
  <cp:lastPrinted>2018-09-25T16:56:46Z</cp:lastPrinted>
  <dcterms:created xsi:type="dcterms:W3CDTF">2018-08-27T16:34:44Z</dcterms:created>
  <dcterms:modified xsi:type="dcterms:W3CDTF">2020-02-07T02:09:45Z</dcterms:modified>
</cp:coreProperties>
</file>